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Kristy\Documents\Kristy's Documents\Forms Administration\ACFR\2024-25\Portal Documents\2025-05-12\"/>
    </mc:Choice>
  </mc:AlternateContent>
  <xr:revisionPtr revIDLastSave="0" documentId="13_ncr:1_{9F855F65-33AE-4CF8-A34C-1FABCDA83652}" xr6:coauthVersionLast="47" xr6:coauthVersionMax="47" xr10:uidLastSave="{00000000-0000-0000-0000-000000000000}"/>
  <bookViews>
    <workbookView xWindow="165" yWindow="3255" windowWidth="38235" windowHeight="17745" activeTab="1" xr2:uid="{06482565-9E0A-4833-88FD-3FF579385AB1}"/>
  </bookViews>
  <sheets>
    <sheet name="ACFR 24-25 Changes" sheetId="71" r:id="rId1"/>
    <sheet name="Cover" sheetId="70" r:id="rId2"/>
    <sheet name="Consolidated Segment Report" sheetId="42" r:id="rId3"/>
    <sheet name="AP (I&amp;E)" sheetId="21" r:id="rId4"/>
    <sheet name="AP (Balance Sheet)" sheetId="48" r:id="rId5"/>
    <sheet name="AP (Financial Assets) " sheetId="38" r:id="rId6"/>
    <sheet name="AP (Loans Receivable)" sheetId="49" r:id="rId7"/>
    <sheet name="AP (Non-Current Assets)" sheetId="36" r:id="rId8"/>
    <sheet name="AP (Refundable Loans)" sheetId="39" r:id="rId9"/>
    <sheet name="AP (Borrowings)" sheetId="43" r:id="rId10"/>
    <sheet name="AP (Related Party)" sheetId="44" r:id="rId11"/>
    <sheet name="AP (Cash Flow)" sheetId="24" r:id="rId12"/>
    <sheet name="AP (Note 1)" sheetId="28" r:id="rId13"/>
    <sheet name="Transitional Residential (I&amp;E)" sheetId="60" state="hidden" r:id="rId14"/>
    <sheet name="Residential (I&amp;E)" sheetId="41" r:id="rId15"/>
    <sheet name="Residential (Income)" sheetId="53" r:id="rId16"/>
    <sheet name="Residential (Expenses)" sheetId="52" r:id="rId17"/>
    <sheet name="Resi (I&amp;E) PRPD @ Service Level" sheetId="67" r:id="rId18"/>
    <sheet name="Residential Non-Recurrent I&amp;E" sheetId="64" r:id="rId19"/>
    <sheet name="Residential (Balance Sheet)" sheetId="47" r:id="rId20"/>
    <sheet name="APCS (Permitted Uses Recn)" sheetId="51" r:id="rId21"/>
    <sheet name="Financial Support Statement" sheetId="62" r:id="rId22"/>
    <sheet name="STRC (I&amp;E)" sheetId="46" r:id="rId23"/>
    <sheet name="HCP I&amp;E Summary" sheetId="65" r:id="rId24"/>
    <sheet name="HCP (I&amp;E)" sheetId="33" r:id="rId25"/>
    <sheet name="Compliance Prudential Standands" sheetId="56" r:id="rId26"/>
    <sheet name="Compliance with Permitted Uses" sheetId="57" r:id="rId27"/>
    <sheet name="Accommodation Payment Balances" sheetId="61" r:id="rId28"/>
    <sheet name="SACH Accom Pymts Non Supported" sheetId="54" r:id="rId29"/>
    <sheet name="SACH Acc Pymt Partial Supported" sheetId="55" r:id="rId30"/>
    <sheet name="Residential Building" sheetId="4" r:id="rId31"/>
  </sheets>
  <definedNames>
    <definedName name="Access_Button" hidden="1">"CODS_Worksheet_Abram_List"</definedName>
    <definedName name="AccessDatabase" hidden="1">"C:\My Documents\RESEARCH\Database\CODS Worksheet.mdb"</definedName>
    <definedName name="_xlnm.Print_Area" localSheetId="17">'Resi (I&amp;E) PRPD @ Service Level'!$A$1:$F$87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33" l="1"/>
  <c r="F78" i="33"/>
  <c r="E78" i="33"/>
  <c r="D78" i="33"/>
  <c r="C45" i="48"/>
  <c r="C39" i="52"/>
  <c r="C38" i="52"/>
  <c r="G27" i="61"/>
  <c r="F27" i="61"/>
  <c r="C142" i="52"/>
  <c r="B47" i="41"/>
  <c r="B45" i="41"/>
  <c r="B46" i="41"/>
  <c r="F17" i="53"/>
  <c r="E17" i="53"/>
  <c r="D17" i="53"/>
  <c r="C12" i="53"/>
  <c r="C34" i="47"/>
  <c r="C16" i="64"/>
  <c r="E50" i="52"/>
  <c r="E58" i="52"/>
  <c r="E59" i="52"/>
  <c r="F50" i="52"/>
  <c r="F59" i="52" s="1"/>
  <c r="F58" i="52"/>
  <c r="D50" i="52"/>
  <c r="D58" i="52"/>
  <c r="D59" i="52"/>
  <c r="C44" i="52"/>
  <c r="C50" i="52" s="1"/>
  <c r="C59" i="52" s="1"/>
  <c r="C45" i="52"/>
  <c r="C46" i="52"/>
  <c r="C47" i="52"/>
  <c r="C48" i="52"/>
  <c r="C49" i="52"/>
  <c r="C52" i="52"/>
  <c r="C53" i="52"/>
  <c r="C54" i="52"/>
  <c r="C55" i="52"/>
  <c r="C56" i="52"/>
  <c r="C58" i="52" s="1"/>
  <c r="C57" i="52"/>
  <c r="D89" i="67"/>
  <c r="D13" i="67" s="1"/>
  <c r="E89" i="67"/>
  <c r="E80" i="67" s="1"/>
  <c r="F89" i="67"/>
  <c r="F80" i="67" s="1"/>
  <c r="F68" i="67"/>
  <c r="C115" i="52"/>
  <c r="C72" i="60"/>
  <c r="C116" i="52"/>
  <c r="C114" i="52"/>
  <c r="C71" i="60"/>
  <c r="C119" i="52"/>
  <c r="C76" i="60"/>
  <c r="C120" i="52"/>
  <c r="C74" i="60" s="1"/>
  <c r="C32" i="53"/>
  <c r="C89" i="67"/>
  <c r="C6" i="52"/>
  <c r="C35" i="67"/>
  <c r="D111" i="52"/>
  <c r="E111" i="52"/>
  <c r="F111" i="52"/>
  <c r="C103" i="52"/>
  <c r="C84" i="60" s="1"/>
  <c r="C104" i="52"/>
  <c r="C83" i="60" s="1"/>
  <c r="C86" i="60" s="1"/>
  <c r="C105" i="52"/>
  <c r="C111" i="52" s="1"/>
  <c r="C106" i="52"/>
  <c r="C107" i="52"/>
  <c r="C108" i="52"/>
  <c r="C109" i="52"/>
  <c r="C110" i="52"/>
  <c r="C131" i="52"/>
  <c r="C129" i="52"/>
  <c r="C130" i="52"/>
  <c r="C21" i="53"/>
  <c r="C23" i="67" s="1"/>
  <c r="C22" i="53"/>
  <c r="C22" i="60" s="1"/>
  <c r="D11" i="52"/>
  <c r="D23" i="52" s="1"/>
  <c r="D20" i="52"/>
  <c r="E11" i="52"/>
  <c r="E23" i="52" s="1"/>
  <c r="E20" i="52"/>
  <c r="E49" i="67" s="1"/>
  <c r="E85" i="67"/>
  <c r="F11" i="52"/>
  <c r="F20" i="52"/>
  <c r="C5" i="52"/>
  <c r="C7" i="52"/>
  <c r="C11" i="52" s="1"/>
  <c r="C36" i="67"/>
  <c r="C8" i="52"/>
  <c r="C9" i="52"/>
  <c r="C10" i="52"/>
  <c r="C14" i="52"/>
  <c r="C20" i="52" s="1"/>
  <c r="C15" i="52"/>
  <c r="C16" i="52"/>
  <c r="C17" i="52"/>
  <c r="C46" i="67"/>
  <c r="C18" i="52"/>
  <c r="C47" i="67" s="1"/>
  <c r="C19" i="52"/>
  <c r="E67" i="67"/>
  <c r="E70" i="67"/>
  <c r="D128" i="52"/>
  <c r="D132" i="52" s="1"/>
  <c r="E128" i="52"/>
  <c r="E132" i="52"/>
  <c r="E76" i="67" s="1"/>
  <c r="F128" i="52"/>
  <c r="F132" i="52" s="1"/>
  <c r="C117" i="52"/>
  <c r="C73" i="60"/>
  <c r="C118" i="52"/>
  <c r="C67" i="67" s="1"/>
  <c r="C121" i="52"/>
  <c r="C122" i="52"/>
  <c r="C70" i="67"/>
  <c r="C113" i="52"/>
  <c r="C132" i="52" s="1"/>
  <c r="E35" i="67"/>
  <c r="E37" i="67"/>
  <c r="E38" i="67"/>
  <c r="E43" i="67"/>
  <c r="F43" i="67"/>
  <c r="E46" i="67"/>
  <c r="E48" i="67"/>
  <c r="D31" i="52"/>
  <c r="E31" i="52"/>
  <c r="F31" i="52"/>
  <c r="D41" i="52"/>
  <c r="E41" i="52"/>
  <c r="E54" i="67" s="1"/>
  <c r="F41" i="52"/>
  <c r="E34" i="67"/>
  <c r="C26" i="52"/>
  <c r="C27" i="52"/>
  <c r="C28" i="52"/>
  <c r="C29" i="52"/>
  <c r="C31" i="52" s="1"/>
  <c r="C24" i="41" s="1"/>
  <c r="C30" i="52"/>
  <c r="C34" i="52"/>
  <c r="C35" i="52"/>
  <c r="C36" i="52"/>
  <c r="C37" i="52"/>
  <c r="C40" i="52"/>
  <c r="C56" i="60" s="1"/>
  <c r="C98" i="52"/>
  <c r="C105" i="60" s="1"/>
  <c r="C107" i="60" s="1"/>
  <c r="C5" i="53"/>
  <c r="C10" i="53" s="1"/>
  <c r="C6" i="53"/>
  <c r="C6" i="60" s="1"/>
  <c r="C7" i="53"/>
  <c r="C7" i="60" s="1"/>
  <c r="C8" i="53"/>
  <c r="C8" i="60" s="1"/>
  <c r="C9" i="53"/>
  <c r="C9" i="60" s="1"/>
  <c r="C13" i="53"/>
  <c r="C14" i="53"/>
  <c r="C14" i="60" s="1"/>
  <c r="C15" i="53"/>
  <c r="C16" i="53"/>
  <c r="C19" i="53"/>
  <c r="C20" i="60" s="1"/>
  <c r="C20" i="53"/>
  <c r="C22" i="67" s="1"/>
  <c r="C23" i="53"/>
  <c r="C23" i="60" s="1"/>
  <c r="C24" i="53"/>
  <c r="C24" i="60" s="1"/>
  <c r="C25" i="53"/>
  <c r="C6" i="41" s="1"/>
  <c r="C27" i="53"/>
  <c r="C28" i="53" s="1"/>
  <c r="D10" i="53"/>
  <c r="D25" i="53"/>
  <c r="D26" i="67" s="1"/>
  <c r="D28" i="53"/>
  <c r="E10" i="53"/>
  <c r="E25" i="53"/>
  <c r="E26" i="67"/>
  <c r="E28" i="53"/>
  <c r="E28" i="67"/>
  <c r="F10" i="53"/>
  <c r="F25" i="53"/>
  <c r="F26" i="67"/>
  <c r="F28" i="53"/>
  <c r="E15" i="67"/>
  <c r="F15" i="67"/>
  <c r="E17" i="67"/>
  <c r="E14" i="67"/>
  <c r="F14" i="67"/>
  <c r="E25" i="67"/>
  <c r="C21" i="67"/>
  <c r="C17" i="67"/>
  <c r="C14" i="67"/>
  <c r="C6" i="67"/>
  <c r="E8" i="67"/>
  <c r="E5" i="67"/>
  <c r="F5" i="67"/>
  <c r="F122" i="67"/>
  <c r="E122" i="67"/>
  <c r="D122" i="67"/>
  <c r="D80" i="52"/>
  <c r="C80" i="52" s="1"/>
  <c r="C59" i="67" s="1"/>
  <c r="C63" i="67" s="1"/>
  <c r="D86" i="52"/>
  <c r="D92" i="52"/>
  <c r="C92" i="52" s="1"/>
  <c r="C61" i="67" s="1"/>
  <c r="E92" i="52"/>
  <c r="E61" i="67" s="1"/>
  <c r="F92" i="52"/>
  <c r="D100" i="52"/>
  <c r="E80" i="52"/>
  <c r="E59" i="67" s="1"/>
  <c r="E63" i="67" s="1"/>
  <c r="E86" i="52"/>
  <c r="E60" i="67"/>
  <c r="E100" i="52"/>
  <c r="E62" i="67" s="1"/>
  <c r="F80" i="52"/>
  <c r="F101" i="52" s="1"/>
  <c r="F86" i="52"/>
  <c r="F100" i="52"/>
  <c r="E82" i="67"/>
  <c r="C93" i="52"/>
  <c r="C94" i="52"/>
  <c r="C67" i="60" s="1"/>
  <c r="C35" i="41"/>
  <c r="C33" i="41"/>
  <c r="C34" i="41"/>
  <c r="C36" i="41"/>
  <c r="C37" i="41"/>
  <c r="C38" i="41"/>
  <c r="C39" i="41"/>
  <c r="C40" i="41"/>
  <c r="D55" i="36"/>
  <c r="D58" i="36"/>
  <c r="D66" i="36"/>
  <c r="D70" i="36"/>
  <c r="C25" i="48"/>
  <c r="D77" i="36"/>
  <c r="D81" i="36"/>
  <c r="C26" i="48"/>
  <c r="C8" i="48"/>
  <c r="C7" i="48"/>
  <c r="C50" i="48"/>
  <c r="C49" i="48"/>
  <c r="C36" i="48"/>
  <c r="C35" i="48"/>
  <c r="C55" i="42"/>
  <c r="C22" i="33"/>
  <c r="C23" i="33"/>
  <c r="C24" i="33"/>
  <c r="C25" i="33"/>
  <c r="C26" i="33"/>
  <c r="C29" i="33"/>
  <c r="C30" i="33"/>
  <c r="C31" i="33"/>
  <c r="C32" i="33"/>
  <c r="C33" i="33"/>
  <c r="C35" i="33"/>
  <c r="C36" i="33"/>
  <c r="C37" i="33"/>
  <c r="C38" i="33"/>
  <c r="C15" i="65" s="1"/>
  <c r="C43" i="33"/>
  <c r="C44" i="33"/>
  <c r="C45" i="33"/>
  <c r="C46" i="33"/>
  <c r="C47" i="33"/>
  <c r="C49" i="33"/>
  <c r="C50" i="33"/>
  <c r="C51" i="33"/>
  <c r="C52" i="33"/>
  <c r="C53" i="33"/>
  <c r="C54" i="33"/>
  <c r="C58" i="33"/>
  <c r="C59" i="33"/>
  <c r="C60" i="33"/>
  <c r="C64" i="33"/>
  <c r="C65" i="33"/>
  <c r="C66" i="33"/>
  <c r="C68" i="33"/>
  <c r="C69" i="33"/>
  <c r="C70" i="33"/>
  <c r="C71" i="33"/>
  <c r="C72" i="33"/>
  <c r="C73" i="33"/>
  <c r="C74" i="33"/>
  <c r="C75" i="33"/>
  <c r="C77" i="33"/>
  <c r="C21" i="65"/>
  <c r="C16" i="48"/>
  <c r="C17" i="48"/>
  <c r="D15" i="49"/>
  <c r="D27" i="49"/>
  <c r="C18" i="48"/>
  <c r="C19" i="48"/>
  <c r="C20" i="48"/>
  <c r="C21" i="48"/>
  <c r="C22" i="48"/>
  <c r="C34" i="21"/>
  <c r="C35" i="21"/>
  <c r="C12" i="21"/>
  <c r="F31" i="42"/>
  <c r="G31" i="42"/>
  <c r="H31" i="42"/>
  <c r="I31" i="42"/>
  <c r="E31" i="42"/>
  <c r="C22" i="42"/>
  <c r="C24" i="42"/>
  <c r="C25" i="42"/>
  <c r="C26" i="42"/>
  <c r="C27" i="42"/>
  <c r="C28" i="42"/>
  <c r="C29" i="42"/>
  <c r="C30" i="42"/>
  <c r="C31" i="42"/>
  <c r="F19" i="42"/>
  <c r="G19" i="42"/>
  <c r="H19" i="42"/>
  <c r="I19" i="42"/>
  <c r="E19" i="42"/>
  <c r="C6" i="42"/>
  <c r="C7" i="42"/>
  <c r="C8" i="42"/>
  <c r="C9" i="42"/>
  <c r="C11" i="42"/>
  <c r="C12" i="42"/>
  <c r="C13" i="42"/>
  <c r="C14" i="42"/>
  <c r="C15" i="42"/>
  <c r="C16" i="42"/>
  <c r="C17" i="42"/>
  <c r="C18" i="42"/>
  <c r="C19" i="42"/>
  <c r="C78" i="60"/>
  <c r="E4" i="33"/>
  <c r="I48" i="42"/>
  <c r="I61" i="42"/>
  <c r="I63" i="42"/>
  <c r="I69" i="42"/>
  <c r="C44" i="42"/>
  <c r="C45" i="42"/>
  <c r="C46" i="42"/>
  <c r="C47" i="42"/>
  <c r="C48" i="42"/>
  <c r="C51" i="42"/>
  <c r="C52" i="42"/>
  <c r="C53" i="42"/>
  <c r="C54" i="42"/>
  <c r="C56" i="42"/>
  <c r="C57" i="42"/>
  <c r="C58" i="42"/>
  <c r="C59" i="42"/>
  <c r="C60" i="42"/>
  <c r="C61" i="42"/>
  <c r="C63" i="42"/>
  <c r="C65" i="42"/>
  <c r="C66" i="42"/>
  <c r="C67" i="42"/>
  <c r="C69" i="42"/>
  <c r="H48" i="42"/>
  <c r="H61" i="42"/>
  <c r="H63" i="42"/>
  <c r="H69" i="42"/>
  <c r="G48" i="42"/>
  <c r="G61" i="42"/>
  <c r="G63" i="42"/>
  <c r="G69" i="42"/>
  <c r="F48" i="42"/>
  <c r="F61" i="42"/>
  <c r="F63" i="42"/>
  <c r="F69" i="42"/>
  <c r="E48" i="42"/>
  <c r="E61" i="42"/>
  <c r="E63" i="42"/>
  <c r="E69" i="42"/>
  <c r="C120" i="33"/>
  <c r="C121" i="33"/>
  <c r="C122" i="33"/>
  <c r="C123" i="33"/>
  <c r="C124" i="33"/>
  <c r="C125" i="33"/>
  <c r="C127" i="33"/>
  <c r="C128" i="33"/>
  <c r="C129" i="33"/>
  <c r="C130" i="33"/>
  <c r="C112" i="33"/>
  <c r="C101" i="33"/>
  <c r="C102" i="33"/>
  <c r="C103" i="33"/>
  <c r="C104" i="33"/>
  <c r="C105" i="33"/>
  <c r="C93" i="33"/>
  <c r="C94" i="33"/>
  <c r="C95" i="33"/>
  <c r="C96" i="33"/>
  <c r="C97" i="33"/>
  <c r="C88" i="33"/>
  <c r="C85" i="33"/>
  <c r="C86" i="33"/>
  <c r="C87" i="33"/>
  <c r="C89" i="33"/>
  <c r="C109" i="33"/>
  <c r="D48" i="33"/>
  <c r="D55" i="33"/>
  <c r="D27" i="33"/>
  <c r="D34" i="33"/>
  <c r="C12" i="33"/>
  <c r="C10" i="33"/>
  <c r="C11" i="33"/>
  <c r="C13" i="33"/>
  <c r="C5" i="33"/>
  <c r="C6" i="33"/>
  <c r="C7" i="33"/>
  <c r="C8" i="33"/>
  <c r="C14" i="33"/>
  <c r="C15" i="33"/>
  <c r="C7" i="65"/>
  <c r="C6" i="65"/>
  <c r="C16" i="33"/>
  <c r="C8" i="65"/>
  <c r="C7" i="46"/>
  <c r="C20" i="46"/>
  <c r="C22" i="46"/>
  <c r="B7" i="51"/>
  <c r="B8" i="51"/>
  <c r="B10" i="51"/>
  <c r="C26" i="51"/>
  <c r="C85" i="60"/>
  <c r="C10" i="41"/>
  <c r="C11" i="41"/>
  <c r="C12" i="41"/>
  <c r="C13" i="41"/>
  <c r="C14" i="41"/>
  <c r="C15" i="41"/>
  <c r="C16" i="41"/>
  <c r="C17" i="41"/>
  <c r="C18" i="41"/>
  <c r="C8" i="47"/>
  <c r="B59" i="36"/>
  <c r="B70" i="36"/>
  <c r="B81" i="36"/>
  <c r="C30" i="47"/>
  <c r="C39" i="47"/>
  <c r="C42" i="47"/>
  <c r="D65" i="52"/>
  <c r="D71" i="52"/>
  <c r="D69" i="52"/>
  <c r="E65" i="52"/>
  <c r="E71" i="52" s="1"/>
  <c r="F65" i="52"/>
  <c r="C47" i="41"/>
  <c r="C12" i="24"/>
  <c r="C27" i="24"/>
  <c r="C43" i="24"/>
  <c r="C45" i="24"/>
  <c r="C49" i="24"/>
  <c r="D43" i="44"/>
  <c r="D44" i="44"/>
  <c r="D45" i="44"/>
  <c r="D46" i="44"/>
  <c r="D47" i="44"/>
  <c r="D50" i="44"/>
  <c r="D51" i="44"/>
  <c r="C47" i="44"/>
  <c r="C51" i="44"/>
  <c r="B47" i="44"/>
  <c r="B51" i="44"/>
  <c r="D31" i="44"/>
  <c r="D32" i="44"/>
  <c r="D33" i="44"/>
  <c r="D34" i="44"/>
  <c r="D35" i="44"/>
  <c r="B23" i="44"/>
  <c r="B27" i="44"/>
  <c r="B11" i="44"/>
  <c r="B15" i="44"/>
  <c r="B23" i="43"/>
  <c r="B27" i="43"/>
  <c r="D19" i="43"/>
  <c r="D20" i="43"/>
  <c r="D21" i="43"/>
  <c r="D22" i="43"/>
  <c r="D23" i="43"/>
  <c r="D26" i="43"/>
  <c r="D27" i="43"/>
  <c r="B11" i="43"/>
  <c r="B15" i="43"/>
  <c r="D14" i="43"/>
  <c r="D7" i="43"/>
  <c r="D8" i="43"/>
  <c r="D9" i="43"/>
  <c r="D10" i="43"/>
  <c r="D11" i="43"/>
  <c r="B25" i="39"/>
  <c r="B43" i="39"/>
  <c r="B36" i="39"/>
  <c r="B10" i="39"/>
  <c r="B12" i="39"/>
  <c r="B16" i="39"/>
  <c r="D74" i="36"/>
  <c r="D75" i="36"/>
  <c r="D76" i="36"/>
  <c r="D78" i="36"/>
  <c r="D79" i="36"/>
  <c r="D80" i="36"/>
  <c r="D52" i="36"/>
  <c r="D53" i="36"/>
  <c r="D54" i="36"/>
  <c r="D56" i="36"/>
  <c r="D57" i="36"/>
  <c r="D17" i="36"/>
  <c r="D18" i="36"/>
  <c r="D19" i="36"/>
  <c r="D20" i="36"/>
  <c r="D21" i="36"/>
  <c r="D22" i="36"/>
  <c r="D23" i="36"/>
  <c r="D24" i="36"/>
  <c r="D25" i="36"/>
  <c r="C25" i="36"/>
  <c r="B25" i="36"/>
  <c r="D7" i="36"/>
  <c r="D8" i="36"/>
  <c r="D9" i="36"/>
  <c r="D10" i="36"/>
  <c r="D11" i="36"/>
  <c r="D12" i="36"/>
  <c r="D13" i="36"/>
  <c r="B13" i="36"/>
  <c r="C13" i="36"/>
  <c r="D19" i="49"/>
  <c r="D20" i="49"/>
  <c r="D21" i="49"/>
  <c r="D22" i="49"/>
  <c r="D23" i="49"/>
  <c r="C23" i="49"/>
  <c r="D7" i="49"/>
  <c r="D8" i="49"/>
  <c r="D9" i="49"/>
  <c r="D10" i="49"/>
  <c r="D11" i="49"/>
  <c r="B11" i="49"/>
  <c r="B13" i="38"/>
  <c r="B23" i="38"/>
  <c r="B36" i="38"/>
  <c r="B38" i="38"/>
  <c r="B26" i="38"/>
  <c r="C5" i="48"/>
  <c r="D14" i="44"/>
  <c r="D26" i="44"/>
  <c r="C9" i="48"/>
  <c r="C10" i="48"/>
  <c r="C13" i="48"/>
  <c r="D7" i="44"/>
  <c r="D8" i="44"/>
  <c r="D9" i="44"/>
  <c r="D10" i="44"/>
  <c r="D11" i="44"/>
  <c r="D15" i="44"/>
  <c r="D19" i="44"/>
  <c r="D20" i="44"/>
  <c r="D21" i="44"/>
  <c r="D22" i="44"/>
  <c r="D23" i="44"/>
  <c r="D27" i="44"/>
  <c r="D29" i="36"/>
  <c r="D30" i="36"/>
  <c r="D31" i="36"/>
  <c r="D32" i="36"/>
  <c r="D33" i="36"/>
  <c r="D34" i="36"/>
  <c r="D35" i="36"/>
  <c r="D36" i="36"/>
  <c r="D40" i="36"/>
  <c r="D41" i="36"/>
  <c r="D42" i="36"/>
  <c r="D43" i="36"/>
  <c r="D44" i="36"/>
  <c r="D45" i="36"/>
  <c r="D46" i="36"/>
  <c r="D47" i="36"/>
  <c r="D48" i="36"/>
  <c r="D63" i="36"/>
  <c r="D64" i="36"/>
  <c r="D65" i="36"/>
  <c r="D67" i="36"/>
  <c r="D68" i="36"/>
  <c r="D69" i="36"/>
  <c r="D38" i="44"/>
  <c r="C37" i="48"/>
  <c r="C38" i="48"/>
  <c r="C51" i="48"/>
  <c r="C52" i="48"/>
  <c r="C57" i="48"/>
  <c r="B29" i="39"/>
  <c r="D39" i="44"/>
  <c r="D15" i="43"/>
  <c r="C5" i="21"/>
  <c r="C14" i="21"/>
  <c r="C26" i="21"/>
  <c r="C29" i="21"/>
  <c r="C73" i="21"/>
  <c r="C33" i="42"/>
  <c r="C89" i="60"/>
  <c r="C99" i="52"/>
  <c r="C79" i="60" s="1"/>
  <c r="C82" i="52"/>
  <c r="C76" i="52"/>
  <c r="C88" i="52"/>
  <c r="C61" i="60" s="1"/>
  <c r="C79" i="52"/>
  <c r="C62" i="60" s="1"/>
  <c r="C85" i="52"/>
  <c r="C91" i="52"/>
  <c r="C78" i="52"/>
  <c r="C84" i="52"/>
  <c r="C90" i="52"/>
  <c r="C77" i="52"/>
  <c r="C83" i="52"/>
  <c r="C89" i="52"/>
  <c r="C35" i="44"/>
  <c r="C39" i="44"/>
  <c r="B35" i="44"/>
  <c r="B39" i="44"/>
  <c r="C23" i="44"/>
  <c r="C27" i="44"/>
  <c r="C11" i="44"/>
  <c r="C15" i="44"/>
  <c r="C124" i="52"/>
  <c r="C125" i="52"/>
  <c r="C126" i="52"/>
  <c r="C127" i="52"/>
  <c r="C96" i="52"/>
  <c r="C97" i="52"/>
  <c r="C70" i="60" s="1"/>
  <c r="C80" i="60" s="1"/>
  <c r="C117" i="33"/>
  <c r="F35" i="46"/>
  <c r="B9" i="51"/>
  <c r="E50" i="57"/>
  <c r="C6" i="47"/>
  <c r="C5" i="47"/>
  <c r="C11" i="47"/>
  <c r="C12" i="47"/>
  <c r="C13" i="47"/>
  <c r="B36" i="36"/>
  <c r="C14" i="47"/>
  <c r="B48" i="36"/>
  <c r="C15" i="47"/>
  <c r="C25" i="47"/>
  <c r="C24" i="47"/>
  <c r="C26" i="47"/>
  <c r="C33" i="47"/>
  <c r="C35" i="47"/>
  <c r="C62" i="52"/>
  <c r="C12" i="64"/>
  <c r="C36" i="36"/>
  <c r="D40" i="42"/>
  <c r="C36" i="42"/>
  <c r="C37" i="42"/>
  <c r="C38" i="42"/>
  <c r="C40" i="42"/>
  <c r="D19" i="42"/>
  <c r="C93" i="60"/>
  <c r="C92" i="60"/>
  <c r="E61" i="33"/>
  <c r="F61" i="33"/>
  <c r="D61" i="33"/>
  <c r="E27" i="61"/>
  <c r="D27" i="61"/>
  <c r="F106" i="33"/>
  <c r="E106" i="33"/>
  <c r="D106" i="33"/>
  <c r="F98" i="33"/>
  <c r="E98" i="33"/>
  <c r="D98" i="33"/>
  <c r="F90" i="33"/>
  <c r="E90" i="33"/>
  <c r="D90" i="33"/>
  <c r="F131" i="33"/>
  <c r="E131" i="33"/>
  <c r="F67" i="33"/>
  <c r="F76" i="33"/>
  <c r="F48" i="33"/>
  <c r="F55" i="33"/>
  <c r="F27" i="33"/>
  <c r="F34" i="33"/>
  <c r="F39" i="33" s="1"/>
  <c r="E67" i="33"/>
  <c r="E76" i="33" s="1"/>
  <c r="E48" i="33"/>
  <c r="E55" i="33"/>
  <c r="E27" i="33"/>
  <c r="E34" i="33"/>
  <c r="D67" i="33"/>
  <c r="D76" i="33"/>
  <c r="F9" i="33"/>
  <c r="F4" i="33"/>
  <c r="E9" i="33"/>
  <c r="E35" i="46"/>
  <c r="C33" i="46"/>
  <c r="C34" i="46"/>
  <c r="C35" i="46"/>
  <c r="C31" i="46"/>
  <c r="C30" i="46"/>
  <c r="C28" i="46"/>
  <c r="B55" i="51"/>
  <c r="B54" i="51"/>
  <c r="B56" i="51"/>
  <c r="B13" i="51"/>
  <c r="B16" i="51"/>
  <c r="B25" i="51"/>
  <c r="B27" i="51"/>
  <c r="B30" i="51"/>
  <c r="B33" i="51"/>
  <c r="B34" i="51"/>
  <c r="B31" i="51"/>
  <c r="B45" i="51"/>
  <c r="B46" i="51"/>
  <c r="C10" i="51"/>
  <c r="C90" i="60"/>
  <c r="F69" i="52"/>
  <c r="E70" i="52"/>
  <c r="E69" i="52"/>
  <c r="E72" i="52" s="1"/>
  <c r="C31" i="53"/>
  <c r="C46" i="41" s="1"/>
  <c r="C23" i="43"/>
  <c r="C27" i="43"/>
  <c r="C11" i="43"/>
  <c r="C15" i="43"/>
  <c r="C81" i="36"/>
  <c r="C70" i="36"/>
  <c r="C48" i="36"/>
  <c r="B23" i="49"/>
  <c r="C11" i="49"/>
  <c r="C70" i="48"/>
  <c r="E80" i="41"/>
  <c r="F80" i="41"/>
  <c r="E75" i="53"/>
  <c r="F75" i="53"/>
  <c r="E81" i="64"/>
  <c r="F81" i="64"/>
  <c r="D80" i="41"/>
  <c r="D75" i="53"/>
  <c r="D81" i="64"/>
  <c r="F70" i="52"/>
  <c r="F71" i="52"/>
  <c r="B51" i="51"/>
  <c r="B50" i="51"/>
  <c r="B52" i="51"/>
  <c r="C34" i="51"/>
  <c r="C99" i="60"/>
  <c r="C45" i="41"/>
  <c r="C91" i="60"/>
  <c r="C13" i="60"/>
  <c r="C17" i="60" s="1"/>
  <c r="C15" i="60"/>
  <c r="C16" i="60"/>
  <c r="C32" i="60"/>
  <c r="C33" i="60"/>
  <c r="C63" i="60"/>
  <c r="C64" i="60"/>
  <c r="C75" i="60"/>
  <c r="C77" i="60"/>
  <c r="C94" i="60"/>
  <c r="C46" i="60"/>
  <c r="C41" i="51"/>
  <c r="C27" i="51"/>
  <c r="C22" i="51"/>
  <c r="C24" i="51"/>
  <c r="C36" i="51"/>
  <c r="C23" i="51"/>
  <c r="C44" i="51"/>
  <c r="C43" i="51"/>
  <c r="C30" i="51"/>
  <c r="C16" i="47"/>
  <c r="C18" i="47"/>
  <c r="C20" i="47"/>
  <c r="C44" i="47"/>
  <c r="C54" i="21"/>
  <c r="C60" i="21"/>
  <c r="C21" i="64"/>
  <c r="D59" i="36"/>
  <c r="C24" i="48"/>
  <c r="C29" i="48"/>
  <c r="C31" i="48"/>
  <c r="C36" i="21"/>
  <c r="C49" i="21"/>
  <c r="C62" i="21"/>
  <c r="C64" i="21"/>
  <c r="C69" i="21"/>
  <c r="C75" i="21"/>
  <c r="E39" i="33"/>
  <c r="C9" i="33"/>
  <c r="F114" i="33"/>
  <c r="C128" i="52"/>
  <c r="C72" i="67" s="1"/>
  <c r="F23" i="52"/>
  <c r="F51" i="67" s="1"/>
  <c r="F56" i="67" s="1"/>
  <c r="E101" i="52"/>
  <c r="C86" i="52"/>
  <c r="C60" i="67" s="1"/>
  <c r="F62" i="67"/>
  <c r="F17" i="67"/>
  <c r="F72" i="67"/>
  <c r="F60" i="67"/>
  <c r="F9" i="67"/>
  <c r="F10" i="67"/>
  <c r="F28" i="67"/>
  <c r="F49" i="67"/>
  <c r="F85" i="67"/>
  <c r="F82" i="67"/>
  <c r="E9" i="67"/>
  <c r="E53" i="67"/>
  <c r="E45" i="67"/>
  <c r="E72" i="67"/>
  <c r="F22" i="67"/>
  <c r="F16" i="67"/>
  <c r="E10" i="67"/>
  <c r="E39" i="67"/>
  <c r="F69" i="67"/>
  <c r="F74" i="67"/>
  <c r="F81" i="67"/>
  <c r="C7" i="67"/>
  <c r="E21" i="67"/>
  <c r="E22" i="67"/>
  <c r="E16" i="67"/>
  <c r="E47" i="67"/>
  <c r="F44" i="67"/>
  <c r="E36" i="67"/>
  <c r="F65" i="67"/>
  <c r="E69" i="67"/>
  <c r="E74" i="67"/>
  <c r="F24" i="67"/>
  <c r="F53" i="67"/>
  <c r="F48" i="67"/>
  <c r="F37" i="67"/>
  <c r="F70" i="67"/>
  <c r="F7" i="67"/>
  <c r="F45" i="67"/>
  <c r="F66" i="67"/>
  <c r="F79" i="67"/>
  <c r="F23" i="67"/>
  <c r="E7" i="67"/>
  <c r="F54" i="67"/>
  <c r="F39" i="67"/>
  <c r="E66" i="67"/>
  <c r="E79" i="67"/>
  <c r="E23" i="67"/>
  <c r="F61" i="67"/>
  <c r="F21" i="67"/>
  <c r="F47" i="67"/>
  <c r="F36" i="67"/>
  <c r="F40" i="67"/>
  <c r="C85" i="67"/>
  <c r="E40" i="67"/>
  <c r="F8" i="67"/>
  <c r="F6" i="67"/>
  <c r="C15" i="67"/>
  <c r="F25" i="67"/>
  <c r="D85" i="67"/>
  <c r="E44" i="67"/>
  <c r="F38" i="67"/>
  <c r="C69" i="67"/>
  <c r="E65" i="67"/>
  <c r="E81" i="67"/>
  <c r="B48" i="51"/>
  <c r="C48" i="51"/>
  <c r="C31" i="51"/>
  <c r="C42" i="51"/>
  <c r="C37" i="51"/>
  <c r="C13" i="51"/>
  <c r="C46" i="51"/>
  <c r="C21" i="51"/>
  <c r="C16" i="51"/>
  <c r="C38" i="51"/>
  <c r="C39" i="51"/>
  <c r="C14" i="51"/>
  <c r="C17" i="51"/>
  <c r="C40" i="51"/>
  <c r="C33" i="51"/>
  <c r="C20" i="51"/>
  <c r="C25" i="51"/>
  <c r="C19" i="51"/>
  <c r="C45" i="51"/>
  <c r="C61" i="48" l="1"/>
  <c r="C63" i="48" s="1"/>
  <c r="D114" i="33"/>
  <c r="D39" i="33"/>
  <c r="D80" i="33" s="1"/>
  <c r="C61" i="33"/>
  <c r="C19" i="65" s="1"/>
  <c r="C48" i="33"/>
  <c r="C55" i="33" s="1"/>
  <c r="C27" i="33"/>
  <c r="F80" i="33"/>
  <c r="C98" i="33"/>
  <c r="E114" i="33"/>
  <c r="E17" i="33"/>
  <c r="F17" i="33"/>
  <c r="E80" i="33"/>
  <c r="C131" i="33"/>
  <c r="C34" i="33"/>
  <c r="C14" i="65" s="1"/>
  <c r="C13" i="65" s="1"/>
  <c r="C90" i="33"/>
  <c r="C4" i="33"/>
  <c r="C17" i="33" s="1"/>
  <c r="C106" i="33"/>
  <c r="C114" i="33" s="1"/>
  <c r="C67" i="33"/>
  <c r="C76" i="33" s="1"/>
  <c r="C20" i="65" s="1"/>
  <c r="C18" i="65"/>
  <c r="C5" i="65"/>
  <c r="C4" i="65"/>
  <c r="C10" i="65" s="1"/>
  <c r="E18" i="67"/>
  <c r="E30" i="67" s="1"/>
  <c r="E87" i="67" s="1"/>
  <c r="F72" i="52"/>
  <c r="C13" i="67"/>
  <c r="F18" i="67"/>
  <c r="F30" i="67" s="1"/>
  <c r="C82" i="67"/>
  <c r="C28" i="41"/>
  <c r="C29" i="41"/>
  <c r="C76" i="67"/>
  <c r="C23" i="52"/>
  <c r="C23" i="41" s="1"/>
  <c r="C65" i="60"/>
  <c r="F87" i="67"/>
  <c r="C100" i="52"/>
  <c r="C62" i="67" s="1"/>
  <c r="C52" i="60"/>
  <c r="C53" i="60" s="1"/>
  <c r="C58" i="60" s="1"/>
  <c r="C96" i="60" s="1"/>
  <c r="C109" i="60" s="1"/>
  <c r="D101" i="52"/>
  <c r="C101" i="52" s="1"/>
  <c r="C27" i="41" s="1"/>
  <c r="F59" i="67"/>
  <c r="F63" i="67" s="1"/>
  <c r="C65" i="52"/>
  <c r="C70" i="52" s="1"/>
  <c r="C65" i="67"/>
  <c r="C41" i="52"/>
  <c r="C25" i="60"/>
  <c r="C28" i="67"/>
  <c r="C7" i="41"/>
  <c r="C10" i="67"/>
  <c r="C4" i="41"/>
  <c r="C71" i="52"/>
  <c r="C69" i="52"/>
  <c r="C34" i="67"/>
  <c r="D79" i="67"/>
  <c r="F13" i="67"/>
  <c r="C9" i="67"/>
  <c r="D59" i="67"/>
  <c r="D63" i="67" s="1"/>
  <c r="D43" i="67"/>
  <c r="C5" i="60"/>
  <c r="C10" i="60" s="1"/>
  <c r="D21" i="67"/>
  <c r="D28" i="67"/>
  <c r="D49" i="67"/>
  <c r="D38" i="67"/>
  <c r="D47" i="67"/>
  <c r="C21" i="60"/>
  <c r="C25" i="67"/>
  <c r="C39" i="67"/>
  <c r="C66" i="67"/>
  <c r="D70" i="67"/>
  <c r="D23" i="67"/>
  <c r="D24" i="67"/>
  <c r="D54" i="67"/>
  <c r="D10" i="67"/>
  <c r="D39" i="67"/>
  <c r="D36" i="67"/>
  <c r="C45" i="67"/>
  <c r="D76" i="67"/>
  <c r="C44" i="67"/>
  <c r="D18" i="67"/>
  <c r="C53" i="67"/>
  <c r="C74" i="67"/>
  <c r="D8" i="67"/>
  <c r="C24" i="67"/>
  <c r="D15" i="67"/>
  <c r="F34" i="67"/>
  <c r="D48" i="67"/>
  <c r="D37" i="67"/>
  <c r="F67" i="67"/>
  <c r="C80" i="67"/>
  <c r="E68" i="67"/>
  <c r="D44" i="67"/>
  <c r="D61" i="67"/>
  <c r="D53" i="67"/>
  <c r="D60" i="67"/>
  <c r="C5" i="67"/>
  <c r="C40" i="67"/>
  <c r="C49" i="67"/>
  <c r="C8" i="67"/>
  <c r="F46" i="67"/>
  <c r="F35" i="67"/>
  <c r="C38" i="67"/>
  <c r="E51" i="67"/>
  <c r="E56" i="67" s="1"/>
  <c r="E13" i="67"/>
  <c r="D69" i="67"/>
  <c r="D72" i="67"/>
  <c r="D17" i="67"/>
  <c r="D9" i="67"/>
  <c r="C26" i="67"/>
  <c r="C43" i="67"/>
  <c r="D7" i="67"/>
  <c r="D34" i="67"/>
  <c r="D65" i="67"/>
  <c r="D67" i="67"/>
  <c r="C79" i="67"/>
  <c r="D16" i="67"/>
  <c r="D5" i="67"/>
  <c r="D70" i="52"/>
  <c r="D72" i="52" s="1"/>
  <c r="C17" i="53"/>
  <c r="C68" i="67"/>
  <c r="D62" i="67"/>
  <c r="E6" i="67"/>
  <c r="D25" i="67"/>
  <c r="D46" i="67"/>
  <c r="D35" i="67"/>
  <c r="F76" i="67"/>
  <c r="D66" i="67"/>
  <c r="C37" i="67"/>
  <c r="D68" i="67"/>
  <c r="D80" i="67"/>
  <c r="C28" i="60"/>
  <c r="C29" i="60" s="1"/>
  <c r="D82" i="67"/>
  <c r="D14" i="67"/>
  <c r="D22" i="67"/>
  <c r="D81" i="67"/>
  <c r="D40" i="67"/>
  <c r="C48" i="67"/>
  <c r="D74" i="67"/>
  <c r="D51" i="67"/>
  <c r="D56" i="67" s="1"/>
  <c r="C16" i="67"/>
  <c r="C81" i="67"/>
  <c r="D6" i="67"/>
  <c r="E24" i="67"/>
  <c r="D45" i="67"/>
  <c r="C25" i="41"/>
  <c r="C26" i="41" s="1"/>
  <c r="C30" i="41" s="1"/>
  <c r="C41" i="41" s="1"/>
  <c r="C54" i="67"/>
  <c r="C17" i="65" l="1"/>
  <c r="C16" i="65" s="1"/>
  <c r="C39" i="33"/>
  <c r="C80" i="33" s="1"/>
  <c r="C23" i="65"/>
  <c r="C25" i="65" s="1"/>
  <c r="D30" i="67"/>
  <c r="D87" i="67" s="1"/>
  <c r="C51" i="67"/>
  <c r="C56" i="67" s="1"/>
  <c r="C72" i="52"/>
  <c r="C18" i="67"/>
  <c r="C30" i="67" s="1"/>
  <c r="C87" i="67" s="1"/>
  <c r="C5" i="41"/>
  <c r="C8" i="41" s="1"/>
  <c r="C19" i="41" s="1"/>
  <c r="C43" i="41" s="1"/>
  <c r="C50" i="47" s="1"/>
  <c r="C52" i="47" s="1"/>
  <c r="C54" i="47" s="1"/>
  <c r="C35" i="60"/>
  <c r="C48" i="60" s="1"/>
  <c r="C111" i="60" s="1"/>
  <c r="C90" i="67" l="1"/>
</calcChain>
</file>

<file path=xl/sharedStrings.xml><?xml version="1.0" encoding="utf-8"?>
<sst xmlns="http://schemas.openxmlformats.org/spreadsheetml/2006/main" count="2111" uniqueCount="927">
  <si>
    <t>Date</t>
  </si>
  <si>
    <t>Change details</t>
  </si>
  <si>
    <t>Liquidity and Capital Adequacy Ratio removed as a reporting line item.</t>
  </si>
  <si>
    <t>Consolidated Segment Report</t>
  </si>
  <si>
    <t>Approved Provider Balance Sheet</t>
  </si>
  <si>
    <t>Approved Provider Income and Expenditure Statement</t>
  </si>
  <si>
    <t>Approved Provider (Note 1)</t>
  </si>
  <si>
    <t xml:space="preserve">Updating of definition for worker care types to include staff training in costs. </t>
  </si>
  <si>
    <t>"Other administrative costs" definition updated to capture expenditure associated with outbreaks.</t>
  </si>
  <si>
    <t xml:space="preserve">The PCW/AIN data definition updated to reflect changes to the Award. </t>
  </si>
  <si>
    <t>Home Care</t>
  </si>
  <si>
    <t>Survey of Aged Care Home</t>
  </si>
  <si>
    <t>Update to question regarding minimum liquidity statement</t>
  </si>
  <si>
    <t>Annual Prudential Compliance Statement</t>
  </si>
  <si>
    <t>Aged Care Financial Report (ACFR)</t>
  </si>
  <si>
    <t>Submission:</t>
  </si>
  <si>
    <t>The 2024-25 Aged Care Financial Report collects information about:</t>
  </si>
  <si>
    <t>•  Financial information and activities of the approved provider and parent entity.</t>
  </si>
  <si>
    <t>•  Refundable deposits, accommodation bonds and entry contributions held by approved 
    providers.</t>
  </si>
  <si>
    <t>•  Approved provider compliance with the four Prudential Standards.</t>
  </si>
  <si>
    <t>• Investment and Building Activity.</t>
  </si>
  <si>
    <t xml:space="preserve"> </t>
  </si>
  <si>
    <t>←</t>
  </si>
  <si>
    <t>Consolidated Segment Report 2024-25</t>
  </si>
  <si>
    <t>Name of Ultimate Parent Entity or Approved Provider (as applicable)</t>
  </si>
  <si>
    <t>Total</t>
  </si>
  <si>
    <t>Centrally Held</t>
  </si>
  <si>
    <t>Residential</t>
  </si>
  <si>
    <t>Community</t>
  </si>
  <si>
    <t>Retirement</t>
  </si>
  <si>
    <t>Other</t>
  </si>
  <si>
    <t>Balance Sheet</t>
  </si>
  <si>
    <t>Assets</t>
  </si>
  <si>
    <t xml:space="preserve">  ◦ Cash and Cash Equivalents</t>
  </si>
  <si>
    <t>input total</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</si>
  <si>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</si>
  <si>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</si>
  <si>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</si>
  <si>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</si>
  <si>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</si>
  <si>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</si>
  <si>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</si>
  <si>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</si>
  <si>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</si>
  <si>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</si>
  <si>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</si>
  <si>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</si>
  <si>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</si>
  <si>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calculated</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</si>
  <si>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</si>
  <si>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</si>
  <si>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</si>
  <si>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</si>
  <si>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</si>
  <si>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</si>
  <si>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</si>
  <si>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</si>
  <si>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</si>
  <si>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</si>
  <si>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</si>
  <si>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</si>
  <si>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</si>
  <si>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</si>
  <si>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</si>
  <si>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</si>
  <si>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</si>
  <si>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</si>
  <si>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</si>
  <si>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</si>
  <si>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</si>
  <si>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</si>
  <si>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</si>
  <si>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</si>
  <si>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</si>
  <si>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</si>
  <si>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</si>
  <si>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</si>
  <si>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Amortisation/Impairment of Bed Licences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</si>
  <si>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</si>
  <si>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</si>
  <si>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</si>
  <si>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</si>
  <si>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</si>
  <si>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</si>
  <si>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</si>
  <si>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 xml:space="preserve">  ◦ Income Tax Expense (Benefit)</t>
  </si>
  <si>
    <t xml:space="preserve">  ◦ Dividends Paid/Payable</t>
  </si>
  <si>
    <t xml:space="preserve">  ◦ Other Comprehensive Income</t>
  </si>
  <si>
    <t>Total Comprehensive Income / (Loss) for the Year:</t>
  </si>
  <si>
    <t>External Lines of Credit</t>
  </si>
  <si>
    <t xml:space="preserve">  ◦ Drawn</t>
  </si>
  <si>
    <t xml:space="preserve">  ◦ Undrawn</t>
  </si>
  <si>
    <t>Compilation Note</t>
  </si>
  <si>
    <t>The Consolidated Segment Report is for the ultimate parent entity (group) as described in AP (Note 1)</t>
  </si>
  <si>
    <t>If there are several Approved Providers within the group, the Consolidated Segment Report needs to be the same for each ACFR lodged</t>
  </si>
  <si>
    <t>Approved Provider Income &amp; Expenditure Statement 2024-25</t>
  </si>
  <si>
    <t>Operating Income:</t>
  </si>
  <si>
    <t>input</t>
  </si>
  <si>
    <t>Total Operating Income</t>
  </si>
  <si>
    <t>Investment Income:</t>
  </si>
  <si>
    <t xml:space="preserve">  ◦ Investment Income (Loss) Realised</t>
  </si>
  <si>
    <t xml:space="preserve">  ◦ Interest Income</t>
  </si>
  <si>
    <t xml:space="preserve">     - Related Parties</t>
  </si>
  <si>
    <t xml:space="preserve">     - Non Related Parties</t>
  </si>
  <si>
    <t>Total Investment Income</t>
  </si>
  <si>
    <t>Total Recurrent Income</t>
  </si>
  <si>
    <t>Non-Recurrent Income:</t>
  </si>
  <si>
    <t xml:space="preserve"> ◦ Donations, Bequests and Fundraising</t>
  </si>
  <si>
    <t xml:space="preserve"> ◦ Fair Value Gains on Financial Assets through P&amp;L</t>
  </si>
  <si>
    <t xml:space="preserve"> ◦ Fair Value Gains on Other Assets through P&amp;L</t>
  </si>
  <si>
    <t xml:space="preserve">  ◦ Grants Received</t>
  </si>
  <si>
    <t xml:space="preserve">  ◦ Impairment Gain</t>
  </si>
  <si>
    <t xml:space="preserve">  ◦ Realised Gains on Disposal of Assets</t>
  </si>
  <si>
    <t xml:space="preserve">  ◦ Effect of adoption of AASB 16 Leases - RADs only</t>
  </si>
  <si>
    <t xml:space="preserve">  ◦ Other Non-Recurrent Income</t>
  </si>
  <si>
    <t>Total Non-Recurrent Income</t>
  </si>
  <si>
    <t xml:space="preserve">  ◦ Depreciation</t>
  </si>
  <si>
    <t>linked</t>
  </si>
  <si>
    <t xml:space="preserve">  ◦ Depreciation on Right of Use Assets</t>
  </si>
  <si>
    <t xml:space="preserve">  ◦ Amortisation (excluding Bed Licenses)</t>
  </si>
  <si>
    <t xml:space="preserve">  ◦ Rent Not Captured by AASB 16</t>
  </si>
  <si>
    <t xml:space="preserve">  ◦ Interest Expenses on Lease Liabilities</t>
  </si>
  <si>
    <t>Total Recurrent Expenses:</t>
  </si>
  <si>
    <t>Non-Recurrent Expenses:</t>
  </si>
  <si>
    <t xml:space="preserve">  ◦ Fair Value Losses on Financial Assets through P&amp;L</t>
  </si>
  <si>
    <t xml:space="preserve">  ◦ Fair Value Losses on Other Assets through P&amp;L</t>
  </si>
  <si>
    <t xml:space="preserve">  ◦ Impairment Loss</t>
  </si>
  <si>
    <t xml:space="preserve">  ◦ Realised Losses on Disposal of Assets</t>
  </si>
  <si>
    <t xml:space="preserve">  ◦ Other Non-Recurrent Expenses</t>
  </si>
  <si>
    <t>Total Non-Recurrent Expenses</t>
  </si>
  <si>
    <t>Net Profit (Loss) before Tax:</t>
  </si>
  <si>
    <t>Other Items:</t>
  </si>
  <si>
    <t>Net Profit (Loss) after Tax:</t>
  </si>
  <si>
    <t xml:space="preserve">  ◦ Other Comprehensive Income - Net Asset Revaluation Increase</t>
  </si>
  <si>
    <t xml:space="preserve">  ◦ Other Comprehensive Income - Other</t>
  </si>
  <si>
    <t>Total Other Comprehensive Income / (Loss)</t>
  </si>
  <si>
    <t>Check (GPFS Net Profit)</t>
  </si>
  <si>
    <t>check</t>
  </si>
  <si>
    <t>Distributions/Dividends:</t>
  </si>
  <si>
    <t xml:space="preserve">  ◦ Paid or Proposed</t>
  </si>
  <si>
    <t>Approved Provider Balance Sheet 2024-25</t>
  </si>
  <si>
    <t>Receivable Within 12 months:</t>
  </si>
  <si>
    <t xml:space="preserve">  ◦ Refundable Resident Loans Receivable  - Residential</t>
  </si>
  <si>
    <t xml:space="preserve">  ◦ Refundable Resident Loans Receivable  - Retirement (ILUs)</t>
  </si>
  <si>
    <t xml:space="preserve">  ◦ Loans Receivable - Related Parties</t>
  </si>
  <si>
    <t xml:space="preserve">  ◦ Loans Receivable - Non-Related Parties</t>
  </si>
  <si>
    <t>Total Receivable Within 12 months</t>
  </si>
  <si>
    <t>Receivable After 12 months:</t>
  </si>
  <si>
    <t xml:space="preserve">     - Bed Licences</t>
  </si>
  <si>
    <t xml:space="preserve">     - Goodwill</t>
  </si>
  <si>
    <t xml:space="preserve">     - Other</t>
  </si>
  <si>
    <t>Total Receivable After 12 months</t>
  </si>
  <si>
    <t>Payable Within 12 months:</t>
  </si>
  <si>
    <t xml:space="preserve">  ◦ Refundable Resident Loans - Residential</t>
  </si>
  <si>
    <t xml:space="preserve">  ◦ Refundable Resident Loans - Retirement (ILUs)</t>
  </si>
  <si>
    <t xml:space="preserve">  ◦ External Borrowings - Related Parties</t>
  </si>
  <si>
    <t xml:space="preserve">  ◦ External Borrowings - Non-Related Parties</t>
  </si>
  <si>
    <t>Total Payable Within 12 months</t>
  </si>
  <si>
    <t>Payable After 12 months:</t>
  </si>
  <si>
    <t>Total Payable After 12 months</t>
  </si>
  <si>
    <t>Refunding Refundable Accommodation Payments/Accommodation Bonds</t>
  </si>
  <si>
    <t>Check (GPFS Net Assets)</t>
  </si>
  <si>
    <t>Approved Provider Financial Assets 2024-25</t>
  </si>
  <si>
    <t>$</t>
  </si>
  <si>
    <t>Financial Assets (through Profit and Loss)</t>
  </si>
  <si>
    <t>Movements in carrying amounts</t>
  </si>
  <si>
    <t>Opening net carrying amount</t>
  </si>
  <si>
    <t>Additions</t>
  </si>
  <si>
    <t>(Disposals)</t>
  </si>
  <si>
    <t>Reclassification - Increase / (Decrease)</t>
  </si>
  <si>
    <t>Fair value movement - Increase</t>
  </si>
  <si>
    <t>Fair value movement - (Decrease)</t>
  </si>
  <si>
    <t>Closing net carrying amount</t>
  </si>
  <si>
    <t>Financial Assets (through Comprehensive Income)</t>
  </si>
  <si>
    <t>Allocation:</t>
  </si>
  <si>
    <t>Current (within 12 months)</t>
  </si>
  <si>
    <t>Non-current (after 12 months)</t>
  </si>
  <si>
    <t>Financial Assets (Details)</t>
  </si>
  <si>
    <t>Term deposits (classified as Financial Assets in GPFS)</t>
  </si>
  <si>
    <t>rename</t>
  </si>
  <si>
    <t>Managed funds</t>
  </si>
  <si>
    <t>Equity instruments</t>
  </si>
  <si>
    <r>
      <t xml:space="preserve">Related party investments </t>
    </r>
    <r>
      <rPr>
        <i/>
        <sz val="11"/>
        <rFont val="Calibri"/>
        <family val="2"/>
        <scheme val="minor"/>
      </rPr>
      <t>(provide details)</t>
    </r>
  </si>
  <si>
    <r>
      <t xml:space="preserve">Other </t>
    </r>
    <r>
      <rPr>
        <i/>
        <sz val="11"/>
        <rFont val="Calibri"/>
        <family val="2"/>
        <scheme val="minor"/>
      </rPr>
      <t>(specify)</t>
    </r>
  </si>
  <si>
    <t>Total financial assets</t>
  </si>
  <si>
    <t>The total value of Financial Assets invested in overseas securities as at 30 June (translated to Australian Dollars)</t>
  </si>
  <si>
    <t>Approved Provider Loans Receivable 2024-25</t>
  </si>
  <si>
    <t>Loans Receivable - Secured</t>
  </si>
  <si>
    <t>Excludes related party loans receivable</t>
  </si>
  <si>
    <t>Loan funds advanced</t>
  </si>
  <si>
    <t>Interest charged (non-cash)</t>
  </si>
  <si>
    <t>(Loan funds repaid)</t>
  </si>
  <si>
    <t>Loans Receivable - Unsecured</t>
  </si>
  <si>
    <t>Details of Security</t>
  </si>
  <si>
    <t>Approved Provider Non-Current Assets (Segment) 2024-25</t>
  </si>
  <si>
    <t>Capital Work in Progress</t>
  </si>
  <si>
    <t>(Reclassification - PP&amp;E)</t>
  </si>
  <si>
    <t>(Reclassification - expensed)</t>
  </si>
  <si>
    <t>Impairment Gain</t>
  </si>
  <si>
    <t>(Impairment Loss)</t>
  </si>
  <si>
    <t>Property Plant and Equipment (incl. building)</t>
  </si>
  <si>
    <t>(Depreciation charge for the year)</t>
  </si>
  <si>
    <t>Revaluation Increase/(Decrease)</t>
  </si>
  <si>
    <t>Right of Use Assets</t>
  </si>
  <si>
    <t>Investment Properties</t>
  </si>
  <si>
    <t>Fair value movement - Increase / (Decrease)</t>
  </si>
  <si>
    <t>Intangible Assets - Bed Licences</t>
  </si>
  <si>
    <t>(Amortisation charge for the year)</t>
  </si>
  <si>
    <t>Intangible Assets - Goodwill</t>
  </si>
  <si>
    <t>Intangible Assets - Other</t>
  </si>
  <si>
    <t>% (range)</t>
  </si>
  <si>
    <t>Depreciation / Amortisation Policy</t>
  </si>
  <si>
    <t>Lower Limit</t>
  </si>
  <si>
    <t>Upper Limit</t>
  </si>
  <si>
    <t>Buildings</t>
  </si>
  <si>
    <t xml:space="preserve">Property Plant and Equipment </t>
  </si>
  <si>
    <t>Leasehold improvements</t>
  </si>
  <si>
    <t>Fixtures and fittings</t>
  </si>
  <si>
    <t>Motor vehicles</t>
  </si>
  <si>
    <t>Software</t>
  </si>
  <si>
    <t>Approved Provider Borrowings 2024-25</t>
  </si>
  <si>
    <t>Borrowings - Secured</t>
  </si>
  <si>
    <t>Excludes related party loans</t>
  </si>
  <si>
    <t>Loan funds received</t>
  </si>
  <si>
    <t>Interest payable/accrued (non-cash)</t>
  </si>
  <si>
    <t>Borrowings - Unsecured</t>
  </si>
  <si>
    <t>Approved Provider Refundable Loans 2024-25</t>
  </si>
  <si>
    <t>Refundable Accommodation Deposits</t>
  </si>
  <si>
    <t>RADs received/receivable</t>
  </si>
  <si>
    <t>(Allowable deductions)</t>
  </si>
  <si>
    <t>Transfers from refundable entry contributions</t>
  </si>
  <si>
    <t>linked (below)</t>
  </si>
  <si>
    <t>(RADs refunded/refundable)</t>
  </si>
  <si>
    <t>Independent Living - Refundable Entry Contributions</t>
  </si>
  <si>
    <t>Contributions received/receivable</t>
  </si>
  <si>
    <t>(Retention/interest from contributions)</t>
  </si>
  <si>
    <t>(Transfers to refundable accommodation deposits)</t>
  </si>
  <si>
    <t>input (and linked above)</t>
  </si>
  <si>
    <t>(Contributions refunded/refundable)</t>
  </si>
  <si>
    <t>RADs/Bonds Receivable</t>
  </si>
  <si>
    <t>New RADs/Bonds due and receivable</t>
  </si>
  <si>
    <t>(RADs/Bonds since received during the year)</t>
  </si>
  <si>
    <t>Independent Living - Entry Contributions Receivable</t>
  </si>
  <si>
    <t>New Entry Contributions due and receivable</t>
  </si>
  <si>
    <t>(Entry Contributions since received during the year)</t>
  </si>
  <si>
    <t>Approved Provider Related Party Loans 2024-25</t>
  </si>
  <si>
    <t>Related Party Loans Receivable - Secured</t>
  </si>
  <si>
    <t>Loan amounts advanced to related party</t>
  </si>
  <si>
    <t>(Loan amounts repaid by related party)</t>
  </si>
  <si>
    <t>Allocation</t>
  </si>
  <si>
    <t>Related Party Loans Receivable - Unsecured</t>
  </si>
  <si>
    <t>Related Party Loans Payable - Secured</t>
  </si>
  <si>
    <t>Loan amounts received from related party</t>
  </si>
  <si>
    <t>(Loan amounts repaid to related party)</t>
  </si>
  <si>
    <t>Related Party Loans Payable - Unsecured</t>
  </si>
  <si>
    <t>Approved Provider Cash Flow Statement 2024-25</t>
  </si>
  <si>
    <t>Cash Flows</t>
  </si>
  <si>
    <t>Operating Cash Flows:</t>
  </si>
  <si>
    <t xml:space="preserve">  ◦ Receipts from Customers</t>
  </si>
  <si>
    <t xml:space="preserve">  ◦ (Payments) to Suppliers &amp; Employees</t>
  </si>
  <si>
    <t xml:space="preserve">  ◦ Investment Income Received</t>
  </si>
  <si>
    <t xml:space="preserve">  ◦ Finance (Costs)</t>
  </si>
  <si>
    <t xml:space="preserve">  ◦ Interest (paid) on Lease Liabilities</t>
  </si>
  <si>
    <t xml:space="preserve">  ◦ Other Operating Cash Flows</t>
  </si>
  <si>
    <t xml:space="preserve">  ◦ Income tax (paid) / refunded</t>
  </si>
  <si>
    <t>Total Operating Cash Flows</t>
  </si>
  <si>
    <t>Investing Cash Flows:</t>
  </si>
  <si>
    <t xml:space="preserve">  ◦ Proceeds from Sale of Property, Plant and Equipment</t>
  </si>
  <si>
    <t xml:space="preserve">  ◦ (Purchase) of Property, Plant and Equipment</t>
  </si>
  <si>
    <t xml:space="preserve">     - Residential Aged Care</t>
  </si>
  <si>
    <t xml:space="preserve">  ◦ (Purchase) of Capital Work in Progress</t>
  </si>
  <si>
    <t xml:space="preserve">  ◦ Proceeds from Sale of Intangible Assets</t>
  </si>
  <si>
    <t xml:space="preserve">  ◦ (Purchase) of Intangible Assets</t>
  </si>
  <si>
    <t xml:space="preserve">  ◦ Proceeds from Sale of Financial Assets</t>
  </si>
  <si>
    <t xml:space="preserve">  ◦ (Purchase) of Financial Assets</t>
  </si>
  <si>
    <t xml:space="preserve">  ◦ Proceeds from Sale of Investment Property</t>
  </si>
  <si>
    <t xml:space="preserve">  ◦ (Purchase) of Investment Property</t>
  </si>
  <si>
    <t xml:space="preserve">  ◦ Other Investing Cash Flows</t>
  </si>
  <si>
    <t>Total Investing Cash Flows</t>
  </si>
  <si>
    <t>Financing Cash Flows:</t>
  </si>
  <si>
    <t xml:space="preserve">  ◦ Residential Aged Care Refundable Loans Received</t>
  </si>
  <si>
    <t xml:space="preserve">  ◦ (Refunded) Residential Aged Care Refundable Loans</t>
  </si>
  <si>
    <t xml:space="preserve">  ◦ Retirement Living Refundable Loans Received</t>
  </si>
  <si>
    <t xml:space="preserve">  ◦ (Refunded) Retirement Living Refundable Loans</t>
  </si>
  <si>
    <t xml:space="preserve">  ◦ Proceeds From Borrowing</t>
  </si>
  <si>
    <t xml:space="preserve">  ◦ (Repayment) of Borrowings</t>
  </si>
  <si>
    <t xml:space="preserve">  ◦ Proceeds from Related Parties Borrowings</t>
  </si>
  <si>
    <t xml:space="preserve">  ◦ (Repayment) of Related Parties Borrowings</t>
  </si>
  <si>
    <t xml:space="preserve">  ◦ (Loans made) to Related Parties</t>
  </si>
  <si>
    <t xml:space="preserve">  ◦ Loans repaid by Related Parties</t>
  </si>
  <si>
    <t xml:space="preserve">  ◦ (Repayment) of Lease Liabilities</t>
  </si>
  <si>
    <t xml:space="preserve">  ◦ (Paid) Dividends/Distributions</t>
  </si>
  <si>
    <t xml:space="preserve">  ◦ Other Financing Cash Flows</t>
  </si>
  <si>
    <t>Total Financing Cash Flows</t>
  </si>
  <si>
    <t>Net Cash Flows</t>
  </si>
  <si>
    <t xml:space="preserve">  ◦ Cash at the Beginning of the Financial Year</t>
  </si>
  <si>
    <t>Cash at the End of the Financial Year:</t>
  </si>
  <si>
    <t>Check (Balance Sheet)</t>
  </si>
  <si>
    <t>Note Contents</t>
  </si>
  <si>
    <t>Group Structure:</t>
  </si>
  <si>
    <t>Name of Ultimate Australian Parent Entity:                                                                                    ABN of Parent Entity:</t>
  </si>
  <si>
    <t>Provide information describing the ultimate parent entity and all related entities, and their relationship to the approved provider for the year ended 30 June 2025. Attach a visual representation of the corporate group structure.</t>
  </si>
  <si>
    <t>Contents:</t>
  </si>
  <si>
    <t>Directors</t>
  </si>
  <si>
    <t>Provide names of the Directors of the approved provider and of the ultimate parent entity.</t>
  </si>
  <si>
    <t>Going Concern</t>
  </si>
  <si>
    <t>Provide information describing all significant risks being faced by the approved provider, and how the approved provider plans to overcome these risks.</t>
  </si>
  <si>
    <t>Auditors</t>
  </si>
  <si>
    <t>Provide names of the independent auditors of the approved provider and parent entity (if applicable), and details of any qualified audit reports.</t>
  </si>
  <si>
    <t>Other Significant Items (Statement of Income &amp; Expenditure)</t>
  </si>
  <si>
    <t>Provide information describing the amount and type of each significant item reported under 'other items' (in the Statement of Income and Expenditure). 
Significant items are taken to include:
  ◦ Discontinued operations related to the elimination of a significant part of the approved provider's business.
  ◦ Extraordinary items are unusual in nature or infrequent in occurrence (e.g. costs directly relating to maintaining expected service levels
     during/after a flood or cyclone). 
The approved provider should ultimately use their own judgement in accordance with the accounting principle of materiality when reporting significant items. However, if an approved provider is having difficulty making an assessment as to whether an item should be determined as significant, it may wish to use a threshold of 2% of total income or total expenses and report any amounts pertaining to any one item that equate to this threshold.</t>
  </si>
  <si>
    <t>Other Significant Items (Balance Sheet)</t>
  </si>
  <si>
    <t>Provide information describing the amount and type of each significant change in the value of any asset or liability disclosure (and the reasons thereto)
Significant items are taken to include:
  ◦ Material changes in the fair value of non-current assets
  ◦ Assets held for sale
  ◦ Related party loan movements
The approved provider should ultimately use its own judgement in accordance with the accounting principle of materiality when reporting significant items. However, if an approved provider is having difficulty making an assessment as to whether an item should be determined as significant, it may wish to use a threshold of 50% variance from the previous year and report any amounts pertaining to any one item that equate to this threshold.</t>
  </si>
  <si>
    <t>Distributions/Dividends Paid</t>
  </si>
  <si>
    <t>Provide information describing the total amount of distributed profit/(loss) or dividends paid, including a brief reason (e.g. distribution of profit to trust for tax purposes, or scheduled dividend paid to shareholders). This note does not require distributions or dividends to be separated out for each shareholder.</t>
  </si>
  <si>
    <t>Secured Assets</t>
  </si>
  <si>
    <t xml:space="preserve">Provide information describing the type and value of any assets secured, and the amount and purpose of liabilities to which the security is applied. </t>
  </si>
  <si>
    <t>Sub-Contract Arrangements</t>
  </si>
  <si>
    <t>Provide information describing all sub-contract arrangements (related party or non-related party) relating to the delivery of care; everyday living services or property assets. Attest that each sub-contract arrangement has a duly signed legal agreement, is under normal commercial terms and conditions and the approved provider has satisfied themselves as to the financial ability of the sub-contractor to meet their service obligations as contained in the respective agreement.</t>
  </si>
  <si>
    <t>Unused Financial Credit Facilities</t>
  </si>
  <si>
    <t>Provide information describing the amount and purpose of each unused financial credit facility, in particular whether the facility (or facilities) can be used for residential aged care purposes and the extent to which it can be used for that purpose.</t>
  </si>
  <si>
    <t>Impairment</t>
  </si>
  <si>
    <t>Provide information describing the amount of any impairment to a non-current asset or loan receivable (related party or non-related party) including the specific asset it relates and reasons for impairment.</t>
  </si>
  <si>
    <t>Investment Property</t>
  </si>
  <si>
    <t>Provide information describing the nature of the investment property and expected use (i.e. retirement living, property held for strategic reasons or future development).</t>
  </si>
  <si>
    <t xml:space="preserve"> Transitional Residential Aged Care Home Income &amp; Expenditure Statement 2021-22</t>
  </si>
  <si>
    <t>Total Residential</t>
  </si>
  <si>
    <t>Recurrent Income</t>
  </si>
  <si>
    <t>Care Income:</t>
  </si>
  <si>
    <t xml:space="preserve">  ◦ Subsidies and Supplements (Commonwealth)</t>
  </si>
  <si>
    <t xml:space="preserve">  ◦ Subsidies and Supplements (State/Territory)</t>
  </si>
  <si>
    <t xml:space="preserve">  ◦ Resident Fees: Means-Tested Care Fee</t>
  </si>
  <si>
    <t xml:space="preserve">  ◦ Grants: Recurrent</t>
  </si>
  <si>
    <t xml:space="preserve">  ◦ Other Care Income</t>
  </si>
  <si>
    <t>Total Care Income</t>
  </si>
  <si>
    <t>Other Resident Fee Income</t>
  </si>
  <si>
    <t xml:space="preserve">  ◦ Basic Daily Fee</t>
  </si>
  <si>
    <t xml:space="preserve">  ◦ Extra Service Fees</t>
  </si>
  <si>
    <t xml:space="preserve">  ◦ Additional Service Fees</t>
  </si>
  <si>
    <t xml:space="preserve">  ◦ Other Hotel Services Income</t>
  </si>
  <si>
    <t>Total Other Resident Fee Income</t>
  </si>
  <si>
    <t>Accommodation Income:</t>
  </si>
  <si>
    <t xml:space="preserve">  ◦ Resident Accommodation Payments and Charges</t>
  </si>
  <si>
    <t xml:space="preserve">  ◦ Interest Received - Accommodation Payments</t>
  </si>
  <si>
    <t xml:space="preserve">  ◦ Other Accommodation Income</t>
  </si>
  <si>
    <t>Total Residential Accommodation Income</t>
  </si>
  <si>
    <t>Finance Income:</t>
  </si>
  <si>
    <t xml:space="preserve">  ◦ Interest and Investment Income</t>
  </si>
  <si>
    <t>Total Finance Income</t>
  </si>
  <si>
    <t>COVID-19 Income:</t>
  </si>
  <si>
    <t xml:space="preserve">  ◦ COVID-19 Income</t>
  </si>
  <si>
    <t>Total COVID-19 Income</t>
  </si>
  <si>
    <t>Total Recurrent Income:</t>
  </si>
  <si>
    <t xml:space="preserve">  ◦ Donations, bequests and fundraising</t>
  </si>
  <si>
    <t xml:space="preserve">  ◦ Fair value gains on financial assets</t>
  </si>
  <si>
    <t xml:space="preserve">  ◦ Fair Value gain/Asset Revaluation increase - other assets</t>
  </si>
  <si>
    <t xml:space="preserve">  ◦ Capital Grants (Commonwealth and State)</t>
  </si>
  <si>
    <t xml:space="preserve">  ◦ Reversal of prior period impairment</t>
  </si>
  <si>
    <t xml:space="preserve">  ◦ Realised gains on disposal of assets</t>
  </si>
  <si>
    <t xml:space="preserve">  ◦ Other non-recurrent income </t>
  </si>
  <si>
    <t>Total Non-Recurrent Income:</t>
  </si>
  <si>
    <t>Recurrent Expenses</t>
  </si>
  <si>
    <t>Care expenses:</t>
  </si>
  <si>
    <t xml:space="preserve">  ◦ Labour costs - Care Employees</t>
  </si>
  <si>
    <t xml:space="preserve">Total Labour Costs </t>
  </si>
  <si>
    <t>Other Direct Care Expenses:</t>
  </si>
  <si>
    <t xml:space="preserve"> ◦ Other Care Expenses</t>
  </si>
  <si>
    <t>Total Care Expenses</t>
  </si>
  <si>
    <t>Catering, Cleaning &amp; Laundry Expenses:</t>
  </si>
  <si>
    <t xml:space="preserve">  ◦ Labour Costs Catering, Cleaning &amp; Laundry Expenses</t>
  </si>
  <si>
    <t xml:space="preserve">  ◦ Contracted Services - External Service Organisations</t>
  </si>
  <si>
    <t xml:space="preserve">  ◦ Contracted Services - Internal Service Organisations/Divisions</t>
  </si>
  <si>
    <t xml:space="preserve">  ◦ Other Catering, Cleaning &amp; Laundry Expenses</t>
  </si>
  <si>
    <t>Total Catering, Cleaning &amp; Laundry Expenses</t>
  </si>
  <si>
    <t>Motor Vehicle Expenses</t>
  </si>
  <si>
    <t>Accommodation Expenses:</t>
  </si>
  <si>
    <t xml:space="preserve">  ◦ Labour Costs - Accommodation</t>
  </si>
  <si>
    <t xml:space="preserve">  ◦ Depreciation - Building and Other Assets</t>
  </si>
  <si>
    <t xml:space="preserve">  ◦ Depreciation - Right of Use Assets AASB 16</t>
  </si>
  <si>
    <t xml:space="preserve">  ◦ Amortisation</t>
  </si>
  <si>
    <t xml:space="preserve">  ◦ Interest Expense - Lease Liabilities AASB 16</t>
  </si>
  <si>
    <t xml:space="preserve">  ◦ Property Repairs, Maintenance &amp; Replacements</t>
  </si>
  <si>
    <t xml:space="preserve">  ◦ Rent for Buildings</t>
  </si>
  <si>
    <t xml:space="preserve">  ◦ Utilities</t>
  </si>
  <si>
    <t xml:space="preserve">  ◦ Interest Paid (RAD/Bonds)</t>
  </si>
  <si>
    <t xml:space="preserve">  ◦ Other Accommodation Expenses</t>
  </si>
  <si>
    <t>Total Accommodation Expenses</t>
  </si>
  <si>
    <t>Administration Expenses:</t>
  </si>
  <si>
    <t>◦ Labour Costs - Administration</t>
  </si>
  <si>
    <t>◦ Management Fees</t>
  </si>
  <si>
    <t>◦ Other administration costs</t>
  </si>
  <si>
    <t>Total Administration Expenses</t>
  </si>
  <si>
    <t>COVID-19 Expenses:</t>
  </si>
  <si>
    <t>◦ Labour Costs</t>
  </si>
  <si>
    <t>◦ Resident Support</t>
  </si>
  <si>
    <t>◦ Preventative Measures</t>
  </si>
  <si>
    <t>◦ Infection Prevention and Control (IPC) lead expenses</t>
  </si>
  <si>
    <t>◦ Other COVID-19 Expenses</t>
  </si>
  <si>
    <t>Total COVID-19 Expenses</t>
  </si>
  <si>
    <t xml:space="preserve">  ◦ Interest paid</t>
  </si>
  <si>
    <t xml:space="preserve">  ◦ Fair value losses on financial assets</t>
  </si>
  <si>
    <t xml:space="preserve">  ◦ Fair Value Loss/Asset Revaluation Decreases - other assets</t>
  </si>
  <si>
    <t xml:space="preserve">  ◦ Impairment loss</t>
  </si>
  <si>
    <t xml:space="preserve">  ◦ Realised losses on disposal of assets</t>
  </si>
  <si>
    <t xml:space="preserve">  ◦ Quality, compliance and training external costs</t>
  </si>
  <si>
    <t xml:space="preserve">  ◦ Other non-recurrent expenses</t>
  </si>
  <si>
    <t>Total Non-Recurrent Expenses:</t>
  </si>
  <si>
    <t>Residential Aged Care Profit (Loss)</t>
  </si>
  <si>
    <t>Approved places</t>
  </si>
  <si>
    <t>Available bed days</t>
  </si>
  <si>
    <t>Occupied bed days</t>
  </si>
  <si>
    <t xml:space="preserve"> Residential Aged Care Home Income &amp; Expenditure Statement 2024-25</t>
  </si>
  <si>
    <t>Care income</t>
  </si>
  <si>
    <t>Hotel Services income</t>
  </si>
  <si>
    <t>Accommodation income</t>
  </si>
  <si>
    <t>Finance income</t>
  </si>
  <si>
    <t xml:space="preserve">  ◦ Grants received</t>
  </si>
  <si>
    <t xml:space="preserve">  ◦ Impairment gain</t>
  </si>
  <si>
    <t xml:space="preserve">  ◦ Labour costs</t>
  </si>
  <si>
    <t xml:space="preserve">  ◦ Other care expenses</t>
  </si>
  <si>
    <t>Total Care expenses</t>
  </si>
  <si>
    <t>Hotel Services expenses</t>
  </si>
  <si>
    <t>Administration expenses</t>
  </si>
  <si>
    <t>Accommodation expenses</t>
  </si>
  <si>
    <t xml:space="preserve">  ◦ Amorisation/Impairment of bed licenses</t>
  </si>
  <si>
    <t xml:space="preserve"> Residential Aged Care Home Income 2024-25</t>
  </si>
  <si>
    <r>
      <t xml:space="preserve">ACH </t>
    </r>
    <r>
      <rPr>
        <b/>
        <i/>
        <sz val="11"/>
        <color theme="1"/>
        <rFont val="Calibri"/>
        <family val="2"/>
        <scheme val="minor"/>
      </rPr>
      <t>(name)</t>
    </r>
  </si>
  <si>
    <t>Hotel Services Income:</t>
  </si>
  <si>
    <t>Total Hotel Services Income</t>
  </si>
  <si>
    <t xml:space="preserve">  ◦ Daily Accommodation Payments</t>
  </si>
  <si>
    <t xml:space="preserve">  ◦ Accommodation Charges</t>
  </si>
  <si>
    <t xml:space="preserve">  ◦ Interest Received - Accommodation Bonds</t>
  </si>
  <si>
    <t>Total Accommodation Income</t>
  </si>
  <si>
    <t xml:space="preserve"> ◦ Approved places</t>
  </si>
  <si>
    <t xml:space="preserve"> ◦ Available Bed Days</t>
  </si>
  <si>
    <t xml:space="preserve"> ◦ Occupied bed days</t>
  </si>
  <si>
    <t xml:space="preserve"> Residential Aged Care Home Expenditure 2024-25</t>
  </si>
  <si>
    <t>Care Expenses</t>
  </si>
  <si>
    <t>Labour Costs - Direct Care:</t>
  </si>
  <si>
    <t>◦ Registered nurses</t>
  </si>
  <si>
    <t xml:space="preserve">◦ Enrolled nurses (registered with the NMBA) </t>
  </si>
  <si>
    <t>◦ Personal care workers / Assistants In Nursing</t>
  </si>
  <si>
    <t>◦ Care Management Staff</t>
  </si>
  <si>
    <t xml:space="preserve">◦ Allied health </t>
  </si>
  <si>
    <t>◦ Diversional/Lifestyle/Recreation/Activities Officers</t>
  </si>
  <si>
    <t>Total Employee Labour Costs - Direct Care</t>
  </si>
  <si>
    <t>Agency Staff Costs - Direct Care Detail</t>
  </si>
  <si>
    <t>◦ Diversional/Lifestyle/ Recreation/ Activities Officers</t>
  </si>
  <si>
    <t>Total Agency Staff Cost - Direct Care</t>
  </si>
  <si>
    <t>Total Direct Care Labour Costs</t>
  </si>
  <si>
    <t xml:space="preserve">◦ Medical supplies </t>
  </si>
  <si>
    <t>◦ Incontinence supplies</t>
  </si>
  <si>
    <t xml:space="preserve">◦ Oral nutrition supplements </t>
  </si>
  <si>
    <t>◦ Oral health living expenses</t>
  </si>
  <si>
    <t>◦ Other care consumables</t>
  </si>
  <si>
    <t>◦ WorkCover premium (care employee labour)</t>
  </si>
  <si>
    <t>◦ Payroll tax (care employee labour)</t>
  </si>
  <si>
    <r>
      <t>◦ Quality, compliance and training</t>
    </r>
    <r>
      <rPr>
        <strike/>
        <sz val="11"/>
        <color rgb="FFFF0000"/>
        <rFont val="Calibri"/>
        <family val="2"/>
        <scheme val="minor"/>
      </rPr>
      <t xml:space="preserve">  </t>
    </r>
    <r>
      <rPr>
        <sz val="11"/>
        <color theme="2" tint="-0.749961851863155"/>
        <rFont val="Calibri"/>
        <family val="2"/>
        <scheme val="minor"/>
      </rPr>
      <t>costs</t>
    </r>
  </si>
  <si>
    <t xml:space="preserve">◦ Chaplaincy / Pastoral Care </t>
  </si>
  <si>
    <t>◦ Staff Housing - Property Costs (non agency)</t>
  </si>
  <si>
    <t>◦ Other Direct Care Expenses</t>
  </si>
  <si>
    <t>Total Other Direct Care Expenses</t>
  </si>
  <si>
    <t>Labour Worked Hours - Direct Care:</t>
  </si>
  <si>
    <t>Total Employee Direct Care Worked Hours</t>
  </si>
  <si>
    <t>Agency Staff Worked Hours - Direct Care Detail</t>
  </si>
  <si>
    <t>Total Agency Staff Worked Hours - Direct Care</t>
  </si>
  <si>
    <t>Total Direct Care Labour Worked Hours</t>
  </si>
  <si>
    <t xml:space="preserve">Non-worked hours (for all categories above) </t>
  </si>
  <si>
    <t xml:space="preserve">◦ Non-worked hours </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</si>
  <si>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</si>
  <si>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</si>
  <si>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</si>
  <si>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</si>
  <si>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</si>
  <si>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</si>
  <si>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</si>
  <si>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</si>
  <si>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Hotel Services Expenses</t>
  </si>
  <si>
    <t>Catering Expenses:</t>
  </si>
  <si>
    <t>◦ Employee and Agency labour costs</t>
  </si>
  <si>
    <t>◦ Consumables</t>
  </si>
  <si>
    <t>◦ Contract (internal)</t>
  </si>
  <si>
    <t>◦ Contract (outsourcing)</t>
  </si>
  <si>
    <t>Total Catering Expenses</t>
  </si>
  <si>
    <t>Cleaning Expenses:</t>
  </si>
  <si>
    <t>Total Cleaning Expenses</t>
  </si>
  <si>
    <t>Laundry Expenses:</t>
  </si>
  <si>
    <t>Total Laundry Expenses</t>
  </si>
  <si>
    <t>Utilities</t>
  </si>
  <si>
    <t>Other Hotel Expenses:</t>
  </si>
  <si>
    <t>◦ WorkCover premium (hotel services employee labour)</t>
  </si>
  <si>
    <t>◦ Payroll tax (hotel services employee labour)</t>
  </si>
  <si>
    <t>◦ Quality, compliance and training costs</t>
  </si>
  <si>
    <t xml:space="preserve">◦ Other Hotel Expenses </t>
  </si>
  <si>
    <t>Total Other Hotel Expenses</t>
  </si>
  <si>
    <t>Total Hotel Expenses</t>
  </si>
  <si>
    <t>Administration Expenses</t>
  </si>
  <si>
    <t>◦ Corporate recharge</t>
  </si>
  <si>
    <t>◦ WorkCover premium (aged care home admin employee labour)</t>
  </si>
  <si>
    <t>◦ Payroll tax (aged care home admin employee labour)</t>
  </si>
  <si>
    <t>◦ Fringe benefits tax</t>
  </si>
  <si>
    <t>◦ Insurances</t>
  </si>
  <si>
    <t>Accommodation Expenses</t>
  </si>
  <si>
    <t>◦ Depreciation - Building</t>
  </si>
  <si>
    <t>◦ Depreciation - Right of Use Assets AASB 16</t>
  </si>
  <si>
    <t>◦ Depreciation - Other assets</t>
  </si>
  <si>
    <t>◦ Amortisation (excluding bed licenses)</t>
  </si>
  <si>
    <t>◦ Refurbishment costs</t>
  </si>
  <si>
    <t>◦ Rent - buildings - Not Captured by AASB 16</t>
  </si>
  <si>
    <t>◦ Interest Expense - Lease Liabilities AASB 16</t>
  </si>
  <si>
    <t>◦ Interest paid (RAD/Bond)</t>
  </si>
  <si>
    <t>◦ Interest paid (Other)</t>
  </si>
  <si>
    <t>Routine Maintenance Expenses:</t>
  </si>
  <si>
    <t>◦ Repairs and maintenance</t>
  </si>
  <si>
    <t>Total Routine Maintenance Expenses</t>
  </si>
  <si>
    <t>◦ WorkCover premium (accommodation employee labour)</t>
  </si>
  <si>
    <t>◦ Payroll tax (accommodation employee labour)</t>
  </si>
  <si>
    <t xml:space="preserve">◦ Other Accommodation Expenses </t>
  </si>
  <si>
    <r>
      <t xml:space="preserve">What percentage of the total Administration Expenses (for the residential segment) does the </t>
    </r>
    <r>
      <rPr>
        <u/>
        <sz val="12"/>
        <rFont val="Calibri"/>
        <family val="2"/>
        <scheme val="minor"/>
      </rPr>
      <t>provider</t>
    </r>
    <r>
      <rPr>
        <sz val="12"/>
        <rFont val="Calibri"/>
        <family val="2"/>
        <scheme val="minor"/>
      </rPr>
      <t xml:space="preserve"> allocate to the following categories?</t>
    </r>
  </si>
  <si>
    <t>Categories</t>
  </si>
  <si>
    <t>Percentage
%</t>
  </si>
  <si>
    <t>Care</t>
  </si>
  <si>
    <t>Hotel</t>
  </si>
  <si>
    <t>Accommodation</t>
  </si>
  <si>
    <t xml:space="preserve"> (Validation: Needs to add to 100%)</t>
  </si>
  <si>
    <t xml:space="preserve"> Residential Aged Care Home Income &amp; Expenditure Statement Per Resident Per Day 2024-25</t>
  </si>
  <si>
    <t>◦ Personal care workers / Assistants in Nursing</t>
  </si>
  <si>
    <t>◦ Diversional/Lifestyle/ Recreation/ Activities Officer</t>
  </si>
  <si>
    <t xml:space="preserve">◦ Diversional/Lifestyle/ Recreation/ Activities Officer </t>
  </si>
  <si>
    <t>Total Resident Expenses</t>
  </si>
  <si>
    <t>  ◦ Catering</t>
  </si>
  <si>
    <t>  ◦ Cleaning</t>
  </si>
  <si>
    <t>  ◦ Laundry</t>
  </si>
  <si>
    <t>  ◦ Other hotel expenses</t>
  </si>
  <si>
    <t>Total Hotel Services Expenses</t>
  </si>
  <si>
    <t>◦ Depreciation and Rent (Incl. Interest and Depreciation on Leased Assets)</t>
  </si>
  <si>
    <t>◦ Other Accommodation Expenses</t>
  </si>
  <si>
    <t xml:space="preserve">◦ Other Administration Expenses </t>
  </si>
  <si>
    <t>Total Administration expenses</t>
  </si>
  <si>
    <r>
      <t xml:space="preserve">Residential Aged Care </t>
    </r>
    <r>
      <rPr>
        <b/>
        <u/>
        <sz val="12"/>
        <rFont val="Calibri"/>
        <family val="2"/>
        <scheme val="minor"/>
      </rPr>
      <t>Recurrent</t>
    </r>
    <r>
      <rPr>
        <b/>
        <sz val="12"/>
        <rFont val="Calibri"/>
        <family val="2"/>
        <scheme val="minor"/>
      </rPr>
      <t xml:space="preserve"> Profit (Loss)</t>
    </r>
  </si>
  <si>
    <t>Linked</t>
  </si>
  <si>
    <t>system calculation check = must be zero</t>
  </si>
  <si>
    <t xml:space="preserve"> Residential Aged Care Non-Recurrent Income &amp; Expenses  2024-25</t>
  </si>
  <si>
    <t xml:space="preserve">  ◦ Amortisation/Impairment of Bed Licenses</t>
  </si>
  <si>
    <t xml:space="preserve"> Residential Aged Care Balance Sheet 2024-25</t>
  </si>
  <si>
    <t xml:space="preserve">  ◦ Refundable Resident Loans receivable</t>
  </si>
  <si>
    <t xml:space="preserve">  ◦ Other Assets (incl. cash &amp; financial assets)</t>
  </si>
  <si>
    <t xml:space="preserve">  ◦ Intangibles</t>
  </si>
  <si>
    <t>Total Assets:</t>
  </si>
  <si>
    <t xml:space="preserve">  ◦ Refundable Accommodation Deposits</t>
  </si>
  <si>
    <t xml:space="preserve">  ◦ Loans Payable - Related Parties</t>
  </si>
  <si>
    <t xml:space="preserve">  ◦ Borrowings - External</t>
  </si>
  <si>
    <t>Total Liabilities:</t>
  </si>
  <si>
    <t>Net Assets:</t>
  </si>
  <si>
    <t>Residential Segment Equity:</t>
  </si>
  <si>
    <t xml:space="preserve">  ◦ Reserves &amp; Other Equity</t>
  </si>
  <si>
    <t xml:space="preserve">  ◦ Retained Earnings</t>
  </si>
  <si>
    <t xml:space="preserve">     - Opening Balance</t>
  </si>
  <si>
    <t xml:space="preserve">     - Current Year Net Profit</t>
  </si>
  <si>
    <t xml:space="preserve">     - Current Year Tax Attributed to Residential Segment</t>
  </si>
  <si>
    <t xml:space="preserve">     - Closing Balance</t>
  </si>
  <si>
    <t>Total Residential Segment Equity:</t>
  </si>
  <si>
    <t>Approved Provider Permitted Uses Reconciliation 2024-25</t>
  </si>
  <si>
    <t>% of Net RADs received in financial year</t>
  </si>
  <si>
    <t>Permitted Uses Reconciliation</t>
  </si>
  <si>
    <t>Refundable RADs and Bonds</t>
  </si>
  <si>
    <t>RAD's received during the year</t>
  </si>
  <si>
    <t>Total amount deducted from all refundable deposit and bond balances in the financial year</t>
  </si>
  <si>
    <t>RAD's refunded during the year</t>
  </si>
  <si>
    <t>RAD cash movement</t>
  </si>
  <si>
    <t>Permitted Use Expenditure</t>
  </si>
  <si>
    <t>Capital expenditure</t>
  </si>
  <si>
    <r>
      <rPr>
        <i/>
        <sz val="11"/>
        <rFont val="Calibri"/>
        <family val="2"/>
        <scheme val="minor"/>
      </rPr>
      <t xml:space="preserve">Less: </t>
    </r>
    <r>
      <rPr>
        <sz val="11"/>
        <rFont val="Calibri"/>
        <family val="2"/>
        <scheme val="minor"/>
      </rPr>
      <t>Amount received from the sale or disposal of items previously reported under permitted uses Capital Expenditure in the APCS (if not deducted above)</t>
    </r>
  </si>
  <si>
    <t>Debt repayments *</t>
  </si>
  <si>
    <r>
      <rPr>
        <i/>
        <sz val="11"/>
        <rFont val="Calibri"/>
        <family val="2"/>
        <scheme val="minor"/>
      </rPr>
      <t xml:space="preserve">Less: </t>
    </r>
    <r>
      <rPr>
        <sz val="11"/>
        <rFont val="Calibri"/>
        <family val="2"/>
        <scheme val="minor"/>
      </rPr>
      <t>Acquisition of new debt for capital expenditure (movement)</t>
    </r>
  </si>
  <si>
    <t>Loans for permitted uses (total needs to match the APCS)</t>
  </si>
  <si>
    <t>Loans for Capital Expenditure</t>
  </si>
  <si>
    <t>Loans for investment in financial product</t>
  </si>
  <si>
    <t>Loans for refunding RAD</t>
  </si>
  <si>
    <t>Loans for repaying debt accrued for the purpose of refunding RADs</t>
  </si>
  <si>
    <t>Loans for repaying debt accrued for the purpose of Capex</t>
  </si>
  <si>
    <r>
      <rPr>
        <i/>
        <sz val="11"/>
        <rFont val="Calibri"/>
        <family val="2"/>
        <scheme val="minor"/>
      </rPr>
      <t xml:space="preserve">Less: </t>
    </r>
    <r>
      <rPr>
        <sz val="11"/>
        <rFont val="Calibri"/>
        <family val="2"/>
        <scheme val="minor"/>
      </rPr>
      <t>Amount received from the repayment of a permitted uses loans previously reported as Loans for Permitted uses  in the APCS (if not deducted above)</t>
    </r>
  </si>
  <si>
    <t>Reasonable business losses - first 12 months of operations</t>
  </si>
  <si>
    <t>Other (please specify)</t>
  </si>
  <si>
    <t>Total permitted uses expenditure</t>
  </si>
  <si>
    <t>Permitted Use Reconciliation</t>
  </si>
  <si>
    <t>Permitted use expenditure (as above)</t>
  </si>
  <si>
    <t>Cash and cash equivalents (movement)</t>
  </si>
  <si>
    <t>linked and calculated</t>
  </si>
  <si>
    <t>Investments in financial products (movement)</t>
  </si>
  <si>
    <t>Authorised Deposit-taking Institutions</t>
  </si>
  <si>
    <t>Religious Charitable Development Fund (RCDF) per s63(c) of the Fees and Payments Principles 2014 No.2</t>
  </si>
  <si>
    <t>Other permitted uses financial products  (total needs to match the APCS)</t>
  </si>
  <si>
    <t>A debenture, stock or bond issued or proposed to be issued by the Commonwealth, a State or a Territory;</t>
  </si>
  <si>
    <t>Equity security - related party</t>
  </si>
  <si>
    <t>Equity security - non-related party</t>
  </si>
  <si>
    <t>Debt Security - related party</t>
  </si>
  <si>
    <t>Debt Security - non-related party</t>
  </si>
  <si>
    <t>Hybrid Security - related party</t>
  </si>
  <si>
    <t>Hybrid Security - non-related party</t>
  </si>
  <si>
    <t>Registered managed investment scheme</t>
  </si>
  <si>
    <t>Aged care investment scheme</t>
  </si>
  <si>
    <r>
      <rPr>
        <i/>
        <sz val="11"/>
        <rFont val="Calibri"/>
        <family val="2"/>
        <scheme val="minor"/>
      </rPr>
      <t xml:space="preserve">Less: </t>
    </r>
    <r>
      <rPr>
        <sz val="11"/>
        <rFont val="Calibri"/>
        <family val="2"/>
        <scheme val="minor"/>
      </rPr>
      <t>Amount received from the sale, disposal or redemption of a permitted uses Financial Product</t>
    </r>
  </si>
  <si>
    <t xml:space="preserve">Total permitted uses movement </t>
  </si>
  <si>
    <t>Permitted Uses Coverage/(Deficiency)</t>
  </si>
  <si>
    <t>Loans for permitted uses detail (from above)</t>
  </si>
  <si>
    <t>Loans for permitted uses APCS</t>
  </si>
  <si>
    <t>Difference (must be zero)</t>
  </si>
  <si>
    <t>Other permitted uses financial products detail (from above)</t>
  </si>
  <si>
    <t>Other permitted uses financial products APCS</t>
  </si>
  <si>
    <t>Short Term Restorative Care (STRC) Income &amp; Expenditure Statement 2024-25</t>
  </si>
  <si>
    <t>Total STRC</t>
  </si>
  <si>
    <t xml:space="preserve">  ◦ Commonwealth Subsidies</t>
  </si>
  <si>
    <t xml:space="preserve">  ◦ Daily Client Contribution Fees</t>
  </si>
  <si>
    <t>Total Income:</t>
  </si>
  <si>
    <t xml:space="preserve">  ◦ Wages and Salaries - Care Staff</t>
  </si>
  <si>
    <t xml:space="preserve">  ◦ Wages and Salaries - Other Staff</t>
  </si>
  <si>
    <t xml:space="preserve">  ◦ Staff Training</t>
  </si>
  <si>
    <t xml:space="preserve">  ◦ Administration Costs and Management Fees</t>
  </si>
  <si>
    <t xml:space="preserve">  ◦ Service Agreements</t>
  </si>
  <si>
    <t xml:space="preserve">  ◦ Medical equipment expenses</t>
  </si>
  <si>
    <t xml:space="preserve">  ◦ Home modification expenses</t>
  </si>
  <si>
    <t xml:space="preserve">  ◦ Other client related expenses</t>
  </si>
  <si>
    <t xml:space="preserve">  ◦ Travel</t>
  </si>
  <si>
    <t>Total Expenses:</t>
  </si>
  <si>
    <t>Net Profit/(Loss) Before Tax:</t>
  </si>
  <si>
    <t>Program (Service level)</t>
  </si>
  <si>
    <t>Other Information</t>
  </si>
  <si>
    <t xml:space="preserve">  ◦ Capital Costs</t>
  </si>
  <si>
    <t xml:space="preserve">  ◦ Total Clients</t>
  </si>
  <si>
    <t xml:space="preserve">  ◦ Total Clients who access two or more episodes of STRC</t>
  </si>
  <si>
    <t>Care Days</t>
  </si>
  <si>
    <t xml:space="preserve">  ◦ Total Residential Care Setting Days</t>
  </si>
  <si>
    <t xml:space="preserve">  ◦ Total Home Care Setting Days</t>
  </si>
  <si>
    <t>Total Care Days:</t>
  </si>
  <si>
    <t>Approved Provider Financial Support Statement</t>
  </si>
  <si>
    <r>
      <rPr>
        <sz val="12"/>
        <color theme="1"/>
        <rFont val="Calibri"/>
        <family val="2"/>
        <scheme val="minor"/>
      </rPr>
      <t>Q1. Is the approved provider a subsidiary of another body corporate?</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you must complete the Financial Support Statement.
If you answered </t>
    </r>
    <r>
      <rPr>
        <b/>
        <i/>
        <sz val="10"/>
        <color theme="4"/>
        <rFont val="Calibri"/>
        <family val="2"/>
        <scheme val="minor"/>
      </rPr>
      <t>'NO'</t>
    </r>
    <r>
      <rPr>
        <i/>
        <sz val="10"/>
        <color theme="4"/>
        <rFont val="Calibri"/>
        <family val="2"/>
        <scheme val="minor"/>
      </rPr>
      <t xml:space="preserve"> this completes the Financial Support Statement component of the ACFR.</t>
    </r>
  </si>
  <si>
    <t>Yes</t>
  </si>
  <si>
    <t>No</t>
  </si>
  <si>
    <r>
      <rPr>
        <sz val="12"/>
        <color theme="1"/>
        <rFont val="Calibri"/>
        <family val="2"/>
        <scheme val="minor"/>
      </rPr>
      <t>Q2. Do you have a completed Financial Support Statement?</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please upload the completed Financial Support Statement and indicate which option was selected in the Financial Support Statement.
If you answered </t>
    </r>
    <r>
      <rPr>
        <b/>
        <i/>
        <sz val="10"/>
        <color theme="4"/>
        <rFont val="Calibri"/>
        <family val="2"/>
        <scheme val="minor"/>
      </rPr>
      <t>'NO'</t>
    </r>
    <r>
      <rPr>
        <i/>
        <sz val="10"/>
        <color theme="4"/>
        <rFont val="Calibri"/>
        <family val="2"/>
        <scheme val="minor"/>
      </rPr>
      <t xml:space="preserve"> please provide an explanation of why you were unable to obtain a completed Financial Support Statement</t>
    </r>
    <r>
      <rPr>
        <sz val="11"/>
        <color theme="1"/>
        <rFont val="Calibri"/>
        <family val="2"/>
        <scheme val="minor"/>
      </rPr>
      <t>.</t>
    </r>
  </si>
  <si>
    <t>Home Care Package (HCP) Income &amp; Expenditure Statement 2024-25</t>
  </si>
  <si>
    <t xml:space="preserve">Total Home Care </t>
  </si>
  <si>
    <t>Direct Care Services</t>
  </si>
  <si>
    <t>Sub-contracted Services</t>
  </si>
  <si>
    <t>Care Management Service Fees</t>
  </si>
  <si>
    <t>Package Management Service Fees</t>
  </si>
  <si>
    <t>Other Income</t>
  </si>
  <si>
    <t>Internal Direct Service Expenses</t>
  </si>
  <si>
    <t xml:space="preserve">  ◦ Employee and Agency Staff labour costs</t>
  </si>
  <si>
    <t xml:space="preserve">  ◦ Other Internal Direct Service expenses</t>
  </si>
  <si>
    <t>External Direct Service Expenses</t>
  </si>
  <si>
    <t xml:space="preserve">  ◦ Sub-contracted or Brokered Client Services</t>
  </si>
  <si>
    <t xml:space="preserve">  ◦ Other External Direct Service expenses</t>
  </si>
  <si>
    <t>Case Management Expenses</t>
  </si>
  <si>
    <t>Administration and Support expenses</t>
  </si>
  <si>
    <t>Other Expenses</t>
  </si>
  <si>
    <t>Home Care Profit (Loss)</t>
  </si>
  <si>
    <t>Total Home Care</t>
  </si>
  <si>
    <t>Aged Care Planning Region 1</t>
  </si>
  <si>
    <t>Aged Care Planning Region 2</t>
  </si>
  <si>
    <t xml:space="preserve">  ◦ Direct Care Services</t>
  </si>
  <si>
    <t>- Domestic</t>
  </si>
  <si>
    <t>- Nursing</t>
  </si>
  <si>
    <t>- Allied Health</t>
  </si>
  <si>
    <t>- Other</t>
  </si>
  <si>
    <t xml:space="preserve">  ◦ Sub-contracted Services</t>
  </si>
  <si>
    <t xml:space="preserve">  ◦ Care Management Service Fees</t>
  </si>
  <si>
    <t xml:space="preserve">  ◦ Package Management Service Fees</t>
  </si>
  <si>
    <t>Internal Direct Service Costs</t>
  </si>
  <si>
    <t>Labour Cost - Internal Direct Care - Employee</t>
  </si>
  <si>
    <t>◦ Personal care workers (including gardening &amp; cleaning)</t>
  </si>
  <si>
    <t>◦ Other employee staff</t>
  </si>
  <si>
    <t>Total Labour Costs - Internal Direct Care - Employee</t>
  </si>
  <si>
    <t>Labour Cost - Internal Direct Care - Agency Care Staff</t>
  </si>
  <si>
    <t>◦ Other Agency staff</t>
  </si>
  <si>
    <t>Total Labour Costs - Internal Direct Care - Agency Care Staff</t>
  </si>
  <si>
    <t xml:space="preserve">  ◦ Payroll Tax - Care Staff</t>
  </si>
  <si>
    <t xml:space="preserve">  ◦ Care Related Expenses</t>
  </si>
  <si>
    <t xml:space="preserve">  ◦ Motor Vehicle Expenses</t>
  </si>
  <si>
    <t xml:space="preserve">  ◦ Other Internal Direct Service Costs</t>
  </si>
  <si>
    <t>Total Internal Direct Service Costs Expenses</t>
  </si>
  <si>
    <t>External Direct Service Costs</t>
  </si>
  <si>
    <t>Sub-contracted or Brokered Client Services - External Direct Care Service Cost</t>
  </si>
  <si>
    <t>◦ Other sub-contracted/brokered staff</t>
  </si>
  <si>
    <t>External Direct Care Service Cost - Sub-contracted or Brokered Client Services</t>
  </si>
  <si>
    <t xml:space="preserve">  ◦ Consumables</t>
  </si>
  <si>
    <t xml:space="preserve">  ◦ Home Modifications</t>
  </si>
  <si>
    <t xml:space="preserve">  ◦ Client Capital Purchases</t>
  </si>
  <si>
    <t xml:space="preserve">  ◦ Transport Services</t>
  </si>
  <si>
    <t>◦ Commission/Brokerage fee/Franchisee fee</t>
  </si>
  <si>
    <t xml:space="preserve">  ◦ Other External Direct Service Costs</t>
  </si>
  <si>
    <t>Total External Direct Service Costs Expenses</t>
  </si>
  <si>
    <t>Care Management</t>
  </si>
  <si>
    <t xml:space="preserve">  ◦ Wages and Salaries - Care Management Staff</t>
  </si>
  <si>
    <t xml:space="preserve">  ◦ Payroll Tax - Care Management Staff</t>
  </si>
  <si>
    <t>Total Care Management Expenses</t>
  </si>
  <si>
    <t>Administration &amp; Support</t>
  </si>
  <si>
    <t xml:space="preserve">  ◦ Wages and Salaries - Administration &amp; Non-Care Staff</t>
  </si>
  <si>
    <t xml:space="preserve">  ◦ Workers Compensation insurance</t>
  </si>
  <si>
    <t xml:space="preserve">  ◦ Payroll Tax - Administration &amp; Non-Care Staff</t>
  </si>
  <si>
    <t>- Education/Training &amp; Quality Control Expense</t>
  </si>
  <si>
    <t>- General Insurances</t>
  </si>
  <si>
    <t>- Rent, Utilities and Property Outgoings</t>
  </si>
  <si>
    <t>- IT and Communication Expenses</t>
  </si>
  <si>
    <t>- Corporate Recharge</t>
  </si>
  <si>
    <t>- Other Administration Costs</t>
  </si>
  <si>
    <t xml:space="preserve">  ◦ Depreciation Expenses</t>
  </si>
  <si>
    <t xml:space="preserve">  ◦ Interest Expenses</t>
  </si>
  <si>
    <t>Total Administration &amp; Support Expenses</t>
  </si>
  <si>
    <t>Home Care Labour Worked Hours</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</si>
  <si>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</si>
  <si>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</si>
  <si>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</si>
  <si>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</si>
  <si>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</si>
  <si>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</si>
  <si>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</si>
  <si>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</si>
  <si>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</si>
  <si>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</si>
  <si>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</si>
  <si>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Non-worked hours (for all categories above)</t>
  </si>
  <si>
    <t>◦ Non-worked hours</t>
  </si>
  <si>
    <t>From Consolidated Client Statement:</t>
  </si>
  <si>
    <t xml:space="preserve">  ◦ Home Care Account Balance plus Unspent Package Funds Opening Balance</t>
  </si>
  <si>
    <t xml:space="preserve">  ◦ Commonwealth Subsidies and Supplements</t>
  </si>
  <si>
    <t xml:space="preserve">  ◦ Client Fees - Basic Daily Fee</t>
  </si>
  <si>
    <t xml:space="preserve">  ◦ Client Fees - Income Tested Care Fees</t>
  </si>
  <si>
    <t xml:space="preserve">  ◦ Client Fees - Other</t>
  </si>
  <si>
    <t xml:space="preserve">  ◦ Funds Transferred in With New Clients</t>
  </si>
  <si>
    <t xml:space="preserve">  ◦ Funds Transferred Out With Existing Clients</t>
  </si>
  <si>
    <t xml:space="preserve">     - Transferred to Another Provider</t>
  </si>
  <si>
    <t xml:space="preserve">     - Returned to the Client/Estate</t>
  </si>
  <si>
    <t xml:space="preserve">     - Returned to the Commonwealth</t>
  </si>
  <si>
    <t xml:space="preserve">  ◦ Package Funds Spent</t>
  </si>
  <si>
    <t>◦ Home Care Account Balance plus Unspent Package Funds Closing Balance</t>
  </si>
  <si>
    <t xml:space="preserve">Annual Prudential Compliance Statement 2024-25
Guidelines can be found at the Department of Health's website </t>
  </si>
  <si>
    <t>B1</t>
  </si>
  <si>
    <r>
      <t xml:space="preserve">At any stage during your financial year did you hold one or more refundable deposit, bond or entry contribution balances?
</t>
    </r>
    <r>
      <rPr>
        <i/>
        <sz val="10"/>
        <color theme="3"/>
        <rFont val="Calibri"/>
        <family val="2"/>
      </rPr>
      <t>If you answered '</t>
    </r>
    <r>
      <rPr>
        <b/>
        <i/>
        <sz val="10"/>
        <color theme="3"/>
        <rFont val="Calibri"/>
        <family val="2"/>
      </rPr>
      <t>YES'</t>
    </r>
    <r>
      <rPr>
        <i/>
        <sz val="10"/>
        <color theme="3"/>
        <rFont val="Calibri"/>
        <family val="2"/>
      </rPr>
      <t xml:space="preserve"> you must complete APCS Refundable Accommodation Payments Held </t>
    </r>
    <r>
      <rPr>
        <i/>
        <sz val="10"/>
        <color indexed="10"/>
        <rFont val="Calibri"/>
        <family val="2"/>
      </rPr>
      <t xml:space="preserve">
</t>
    </r>
    <r>
      <rPr>
        <i/>
        <sz val="10"/>
        <color theme="3"/>
        <rFont val="Calibri"/>
        <family val="2"/>
      </rPr>
      <t>If you answered '</t>
    </r>
    <r>
      <rPr>
        <b/>
        <i/>
        <sz val="10"/>
        <color theme="3"/>
        <rFont val="Calibri"/>
        <family val="2"/>
      </rPr>
      <t>NO</t>
    </r>
    <r>
      <rPr>
        <i/>
        <sz val="10"/>
        <color theme="3"/>
        <rFont val="Calibri"/>
        <family val="2"/>
      </rPr>
      <t>' this completes the APCS component of the ACFR</t>
    </r>
  </si>
  <si>
    <t>B2</t>
  </si>
  <si>
    <t>Total value of refundable deposits and bond payments received in 2024-25.</t>
  </si>
  <si>
    <r>
      <rPr>
        <i/>
        <sz val="10"/>
        <color rgb="FFFF0000"/>
        <rFont val="Calibri"/>
        <family val="2"/>
      </rPr>
      <t>Check Total</t>
    </r>
    <r>
      <rPr>
        <i/>
        <sz val="8"/>
        <color rgb="FFFF0000"/>
        <rFont val="Calibri"/>
        <family val="2"/>
      </rPr>
      <t xml:space="preserve"> - Refundable deposit amount at question B2 above agrees with value in Statement of Cash Flow Accommodation bonds/refundable deposits received </t>
    </r>
  </si>
  <si>
    <t>B3</t>
  </si>
  <si>
    <t>Total amount deducted from all refundable deposit and bond balances in 2024-25.</t>
  </si>
  <si>
    <t>Compliance with Prudential Standards</t>
  </si>
  <si>
    <t>Compliance with the Liquidity Standard</t>
  </si>
  <si>
    <t>C1</t>
  </si>
  <si>
    <r>
      <t xml:space="preserve">Did you comply with all requirements of the Liquidity Standard for the full financial year? 
</t>
    </r>
    <r>
      <rPr>
        <i/>
        <sz val="10"/>
        <color theme="3"/>
        <rFont val="Calibri"/>
        <family val="2"/>
        <scheme val="minor"/>
      </rPr>
      <t>If you answered '</t>
    </r>
    <r>
      <rPr>
        <b/>
        <i/>
        <sz val="10"/>
        <color theme="3"/>
        <rFont val="Calibri"/>
        <family val="2"/>
        <scheme val="minor"/>
      </rPr>
      <t>NO</t>
    </r>
    <r>
      <rPr>
        <i/>
        <sz val="10"/>
        <color theme="3"/>
        <rFont val="Calibri"/>
        <family val="2"/>
        <scheme val="minor"/>
      </rPr>
      <t>' you must submit a separate statement explaining why you have not complied with the Standard</t>
    </r>
  </si>
  <si>
    <t xml:space="preserve">When was your Liquidity Management Strategy last reviewed, updated or replaced?  </t>
  </si>
  <si>
    <t>dd/mm/yyyy</t>
  </si>
  <si>
    <t>C2</t>
  </si>
  <si>
    <t>What is the current minimum liquidity level identified in your Liquidity Management Strategy</t>
  </si>
  <si>
    <t>Compliance with the Records Standard</t>
  </si>
  <si>
    <t>C3</t>
  </si>
  <si>
    <r>
      <t xml:space="preserve">Did you comply with all requirements of the Records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</si>
  <si>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Governance Standard</t>
  </si>
  <si>
    <t>C4</t>
  </si>
  <si>
    <r>
      <t xml:space="preserve">Did you comply with all requirements of the Governance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</si>
  <si>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Disclosure Standard</t>
  </si>
  <si>
    <t>C5</t>
  </si>
  <si>
    <r>
      <t xml:space="preserve">Did you comply with all requirements of the Disclosure Standard for the full financial year?
</t>
    </r>
    <r>
      <rPr>
        <i/>
        <sz val="10"/>
        <color theme="3"/>
        <rFont val="Calibri"/>
        <family val="2"/>
      </rPr>
      <t>If you answered '</t>
    </r>
    <r>
      <rPr>
        <b/>
        <i/>
        <sz val="10"/>
        <color theme="3"/>
        <rFont val="Calibri"/>
        <family val="2"/>
      </rPr>
      <t>NO</t>
    </r>
    <r>
      <rPr>
        <i/>
        <sz val="10"/>
        <color theme="3"/>
        <rFont val="Calibri"/>
        <family val="2"/>
      </rPr>
      <t xml:space="preserve">' you must submit a separate statement explaining:
• the total number of occasions on which you did not comply with the Standard;
• the reason or reasons for your failure to comply with the Standard; and
• in respect of each reason provided – the total number of occasions of non-compliance attributable to the reason. </t>
    </r>
  </si>
  <si>
    <t>Compliance with Refundable Deposits and Accommodation Payments</t>
  </si>
  <si>
    <t xml:space="preserve">Limits on charging Refundable Deposits or Bonds </t>
  </si>
  <si>
    <t>D1</t>
  </si>
  <si>
    <r>
      <rPr>
        <sz val="11"/>
        <rFont val="Calibri"/>
        <family val="2"/>
        <scheme val="minor"/>
      </rPr>
      <t xml:space="preserve">Was there any period during the financial year when you were not permitted to charge Refundable Deposits and/or Bonds for one or more of the services operated by you? </t>
    </r>
    <r>
      <rPr>
        <sz val="11"/>
        <color theme="3"/>
        <rFont val="Calibri"/>
        <family val="2"/>
        <scheme val="minor"/>
      </rPr>
      <t xml:space="preserve">
</t>
    </r>
    <r>
      <rPr>
        <i/>
        <sz val="10"/>
        <color theme="3"/>
        <rFont val="Calibri"/>
        <family val="2"/>
        <scheme val="minor"/>
      </rPr>
      <t>If you answered '</t>
    </r>
    <r>
      <rPr>
        <b/>
        <i/>
        <sz val="10"/>
        <color theme="3"/>
        <rFont val="Calibri"/>
        <family val="2"/>
        <scheme val="minor"/>
      </rPr>
      <t>YES</t>
    </r>
    <r>
      <rPr>
        <i/>
        <sz val="10"/>
        <color theme="3"/>
        <rFont val="Calibri"/>
        <family val="2"/>
        <scheme val="minor"/>
      </rPr>
      <t>' you must submit a separate statement explaining:
• the period or periods during which you were not permitted to charge a Refundable Deposit and/or Bond
• the aged care service in respect of which each period specified applies</t>
    </r>
  </si>
  <si>
    <r>
      <rPr>
        <b/>
        <i/>
        <sz val="11"/>
        <color theme="0"/>
        <rFont val="Calibri"/>
        <family val="2"/>
        <scheme val="minor"/>
      </rPr>
      <t>Compliance with rules around charging bonds</t>
    </r>
    <r>
      <rPr>
        <i/>
        <sz val="9"/>
        <color theme="0"/>
        <rFont val="Calibri"/>
        <family val="2"/>
        <scheme val="minor"/>
      </rPr>
      <t xml:space="preserve"> for residents who first entered care before 1 July 2014 that have opted to keep their existing bond</t>
    </r>
  </si>
  <si>
    <t>D2</t>
  </si>
  <si>
    <r>
      <rPr>
        <sz val="11"/>
        <rFont val="Calibri"/>
        <family val="2"/>
        <scheme val="minor"/>
      </rPr>
      <t xml:space="preserve">For each </t>
    </r>
    <r>
      <rPr>
        <b/>
        <sz val="11"/>
        <rFont val="Calibri"/>
        <family val="2"/>
        <scheme val="minor"/>
      </rPr>
      <t>Bond</t>
    </r>
    <r>
      <rPr>
        <sz val="11"/>
        <rFont val="Calibri"/>
        <family val="2"/>
        <scheme val="minor"/>
      </rPr>
      <t xml:space="preserve"> entered into, did you enter into a </t>
    </r>
    <r>
      <rPr>
        <b/>
        <sz val="11"/>
        <rFont val="Calibri"/>
        <family val="2"/>
        <scheme val="minor"/>
      </rPr>
      <t>Bond</t>
    </r>
    <r>
      <rPr>
        <sz val="11"/>
        <rFont val="Calibri"/>
        <family val="2"/>
        <scheme val="minor"/>
      </rPr>
      <t xml:space="preserve"> agreement with the care recipient before, or within 21 days after the care recipient entered the service as required under the Aged Care (Transitional Provisions) Act 1997?
</t>
    </r>
    <r>
      <rPr>
        <i/>
        <sz val="10"/>
        <color theme="3"/>
        <rFont val="Calibri"/>
        <family val="2"/>
        <scheme val="minor"/>
      </rPr>
      <t>Only answer 'Yes' or 'No' if you entered into a Bond agreement, otherwise answer '</t>
    </r>
    <r>
      <rPr>
        <b/>
        <i/>
        <sz val="10"/>
        <color theme="3"/>
        <rFont val="Calibri"/>
        <family val="2"/>
        <scheme val="minor"/>
      </rPr>
      <t>N/A</t>
    </r>
    <r>
      <rPr>
        <i/>
        <sz val="10"/>
        <color theme="3"/>
        <rFont val="Calibri"/>
        <family val="2"/>
        <scheme val="minor"/>
      </rPr>
      <t>'</t>
    </r>
  </si>
  <si>
    <t>N/A</t>
  </si>
  <si>
    <r>
      <rPr>
        <b/>
        <i/>
        <sz val="11"/>
        <color theme="0"/>
        <rFont val="Calibri"/>
        <family val="2"/>
        <scheme val="minor"/>
      </rPr>
      <t>Compliance with rules around charging Accommodation payments</t>
    </r>
    <r>
      <rPr>
        <i/>
        <sz val="9"/>
        <color theme="0"/>
        <rFont val="Calibri"/>
        <family val="2"/>
        <scheme val="minor"/>
      </rPr>
      <t xml:space="preserve"> for residents who first entered care on or after 1 July 2014</t>
    </r>
  </si>
  <si>
    <t>D4</t>
  </si>
  <si>
    <r>
      <rPr>
        <sz val="11"/>
        <color theme="1"/>
        <rFont val="Calibri"/>
        <family val="2"/>
        <scheme val="minor"/>
      </rPr>
      <t xml:space="preserve">For each accommodation agreement entered into, did you ensure that the accommodation price was published at the time the agreement was entered into and was not more than the amount published at the time the agreement was entered into? </t>
    </r>
    <r>
      <rPr>
        <sz val="11"/>
        <color theme="3"/>
        <rFont val="Calibri"/>
        <family val="2"/>
        <scheme val="minor"/>
      </rPr>
      <t xml:space="preserve">
</t>
    </r>
    <r>
      <rPr>
        <i/>
        <sz val="10"/>
        <color theme="3"/>
        <rFont val="Calibri"/>
        <family val="2"/>
        <scheme val="minor"/>
      </rPr>
      <t xml:space="preserve">Only answer </t>
    </r>
    <r>
      <rPr>
        <b/>
        <i/>
        <sz val="10"/>
        <color theme="3"/>
        <rFont val="Calibri"/>
        <family val="2"/>
        <scheme val="minor"/>
      </rPr>
      <t>N/A</t>
    </r>
    <r>
      <rPr>
        <i/>
        <sz val="10"/>
        <color theme="3"/>
        <rFont val="Calibri"/>
        <family val="2"/>
        <scheme val="minor"/>
      </rPr>
      <t xml:space="preserve"> only if you did not enter into any agreements</t>
    </r>
  </si>
  <si>
    <r>
      <t>If you answered '</t>
    </r>
    <r>
      <rPr>
        <b/>
        <i/>
        <sz val="10"/>
        <color theme="3"/>
        <rFont val="Calibri"/>
        <family val="2"/>
        <scheme val="minor"/>
      </rPr>
      <t>NO</t>
    </r>
    <r>
      <rPr>
        <i/>
        <sz val="10"/>
        <color theme="3"/>
        <rFont val="Calibri"/>
        <family val="2"/>
        <scheme val="minor"/>
      </rPr>
      <t>' you must provide a separate statement with the following details: 
• The number of accommodation agreements you entered into that did not comply with this rule 
• The reason(s) for failure to comply with this rule 
•</t>
    </r>
    <r>
      <rPr>
        <i/>
        <sz val="10"/>
        <color rgb="FF00B050"/>
        <rFont val="Calibri"/>
        <family val="2"/>
        <scheme val="minor"/>
      </rPr>
      <t xml:space="preserve"> </t>
    </r>
    <r>
      <rPr>
        <i/>
        <sz val="10"/>
        <color theme="3"/>
        <rFont val="Calibri"/>
        <family val="2"/>
        <scheme val="minor"/>
      </rPr>
      <t>The processes that are now in place to ensure future compliance</t>
    </r>
  </si>
  <si>
    <t>D5</t>
  </si>
  <si>
    <t>For each accommodation agreement entered on or after 1 July 2023, did you comply with Division 1 of Part 4 of the Fees and Payments Principles 2014 (No.2) – accommodation agreements?</t>
  </si>
  <si>
    <t>D6</t>
  </si>
  <si>
    <r>
      <t>For each accommodation agreement</t>
    </r>
    <r>
      <rPr>
        <b/>
        <sz val="11"/>
        <rFont val="Calibri"/>
        <family val="2"/>
        <scheme val="minor"/>
      </rPr>
      <t xml:space="preserve"> </t>
    </r>
    <r>
      <rPr>
        <sz val="11"/>
        <rFont val="Calibri"/>
        <family val="2"/>
        <scheme val="minor"/>
      </rPr>
      <t>entered into, was the maximum amount agreed in writing</t>
    </r>
    <r>
      <rPr>
        <b/>
        <sz val="11"/>
        <rFont val="Calibri"/>
        <family val="2"/>
        <scheme val="minor"/>
      </rPr>
      <t xml:space="preserve"> </t>
    </r>
    <r>
      <rPr>
        <sz val="11"/>
        <rFont val="Calibri"/>
        <family val="2"/>
        <scheme val="minor"/>
      </rPr>
      <t xml:space="preserve">before the care recipient entered the service as required under the Aged Care Act 1997? </t>
    </r>
  </si>
  <si>
    <t>D7</t>
  </si>
  <si>
    <r>
      <t xml:space="preserve">For each </t>
    </r>
    <r>
      <rPr>
        <b/>
        <sz val="11"/>
        <rFont val="Calibri"/>
        <family val="2"/>
        <scheme val="minor"/>
      </rPr>
      <t xml:space="preserve">Refundable Deposit agreement </t>
    </r>
    <r>
      <rPr>
        <sz val="11"/>
        <rFont val="Calibri"/>
        <family val="2"/>
        <scheme val="minor"/>
      </rPr>
      <t xml:space="preserve">entered into, was it before or within </t>
    </r>
    <r>
      <rPr>
        <b/>
        <sz val="11"/>
        <rFont val="Calibri"/>
        <family val="2"/>
        <scheme val="minor"/>
      </rPr>
      <t>28 days</t>
    </r>
    <r>
      <rPr>
        <sz val="11"/>
        <rFont val="Calibri"/>
        <family val="2"/>
        <scheme val="minor"/>
      </rPr>
      <t xml:space="preserve"> after the care recipient entered the service as required under the Act? (for care recipients who first entered care on or after 1 July 2014).</t>
    </r>
  </si>
  <si>
    <t>Compliance with the Provision of Other Care and Services Fees</t>
  </si>
  <si>
    <t>F</t>
  </si>
  <si>
    <t>During 2024-25 did you enter into an agreement where you charged (or intended to charge) additional fees for activities or services that:
• do not or did not provide a direct benefit to the care recipient; or
• the care recipient was not able to make use of; or
• were part of the normal operation of an aged care home and fall within the scope of specified care and services</t>
  </si>
  <si>
    <r>
      <t xml:space="preserve">If you answered </t>
    </r>
    <r>
      <rPr>
        <b/>
        <i/>
        <sz val="10"/>
        <color theme="3"/>
        <rFont val="Calibri"/>
        <family val="2"/>
        <scheme val="minor"/>
      </rPr>
      <t>‘YES’</t>
    </r>
    <r>
      <rPr>
        <i/>
        <sz val="10"/>
        <color theme="3"/>
        <rFont val="Calibri"/>
        <family val="2"/>
        <scheme val="minor"/>
      </rPr>
      <t xml:space="preserve"> you must submit a separate statement with the following details:
• The total value of each such fee received during the financial year
• The reason for charging or the intended use of these fees or charges
• The steps you have taken or are taking to refund these fees or charges  
• The processes that are now in place to ensure future compliance</t>
    </r>
  </si>
  <si>
    <t>Compliance with refunding responsibilities</t>
  </si>
  <si>
    <t>Refund of refundable lump sum balances</t>
  </si>
  <si>
    <t>D8</t>
  </si>
  <si>
    <t>During 2024-25 did you refund all Refundable Deposit and Bond balances as, and when, they fell due as required by section 52P-1 of the Act?
Only answer 'N/A' only if Refundable Deposit or Bonds were not required to be refunded.</t>
  </si>
  <si>
    <r>
      <t>If you answered ‘</t>
    </r>
    <r>
      <rPr>
        <b/>
        <i/>
        <sz val="10"/>
        <color theme="3"/>
        <rFont val="Calibri"/>
        <family val="2"/>
        <scheme val="minor"/>
      </rPr>
      <t>NO</t>
    </r>
    <r>
      <rPr>
        <i/>
        <sz val="10"/>
        <color theme="3"/>
        <rFont val="Calibri"/>
        <family val="2"/>
        <scheme val="minor"/>
      </rPr>
      <t>’ you must submit a separate statement with the following details:
• Client Number
• Care Recipient name
• Reason for refund i.e. death, transfer or left service
• Date refund was due
• Date of refund
• The reason or reasons for failure to comply
• When the noted non-compliance(s) was remedied
• The processes that are now in place to ensure future compliance</t>
    </r>
  </si>
  <si>
    <t>D9</t>
  </si>
  <si>
    <t xml:space="preserve">For each Refundable Deposit and Bond balance that was refunded during 2024-25, was the correct amount of interest paid at the time and to the care recipient required by section 52P-3 of the Act?
</t>
  </si>
  <si>
    <t>Refund of entry contribution balances (EC)</t>
  </si>
  <si>
    <t>D10</t>
  </si>
  <si>
    <t>During 2024-25 did you refund all EC balances that became payable in accordance with each formal agreement with each care recipient?
Only answer 'N/A' if ECs were not required to be refunded.</t>
  </si>
  <si>
    <t>D11</t>
  </si>
  <si>
    <r>
      <t xml:space="preserve">For each entry contribution balance that was refunded after the last day for it to be refunded under the formal agreement, was the correct amount of interest paid in the time and to the person required by section 52P-3 of the </t>
    </r>
    <r>
      <rPr>
        <i/>
        <sz val="11"/>
        <color theme="1"/>
        <rFont val="Calibri"/>
        <family val="2"/>
        <scheme val="minor"/>
      </rPr>
      <t>Aged Care Act 1997</t>
    </r>
    <r>
      <rPr>
        <sz val="11"/>
        <color theme="1"/>
        <rFont val="Calibri"/>
        <family val="2"/>
        <scheme val="minor"/>
      </rPr>
      <t xml:space="preserve">?
</t>
    </r>
  </si>
  <si>
    <t>Compliance with Permitted Uses for Accommodation Payments</t>
  </si>
  <si>
    <r>
      <t xml:space="preserve">During the financial year did you use all Refundable Deposits and Bonds only for uses that are permitted under the Act? 
</t>
    </r>
    <r>
      <rPr>
        <sz val="11"/>
        <color theme="3"/>
        <rFont val="Calibri"/>
        <family val="2"/>
        <scheme val="minor"/>
      </rPr>
      <t xml:space="preserve"> </t>
    </r>
    <r>
      <rPr>
        <i/>
        <sz val="10"/>
        <color theme="3"/>
        <rFont val="Calibri"/>
        <family val="2"/>
        <scheme val="minor"/>
      </rPr>
      <t xml:space="preserve">If you answer </t>
    </r>
    <r>
      <rPr>
        <b/>
        <i/>
        <sz val="10"/>
        <color theme="3"/>
        <rFont val="Calibri"/>
        <family val="2"/>
        <scheme val="minor"/>
      </rPr>
      <t>'NO'</t>
    </r>
    <r>
      <rPr>
        <i/>
        <sz val="10"/>
        <color theme="3"/>
        <rFont val="Calibri"/>
        <family val="2"/>
        <scheme val="minor"/>
      </rPr>
      <t xml:space="preserve"> must submit a separate statement explaining:
• Each non-permitted use
• The amount expended on each non-permitted use
• The reason you failed to comply with permitted use requirements
• What processes are in place to ensure future compliance 
• Indicate below which permitted use you did expend refundable deposits on, if any </t>
    </r>
  </si>
  <si>
    <t>Which of the permitted uses listed below did you expend Refundable Deposits and/or Bonds on in 2024-25? Please cross the relevant boxes. See section 52N-1 of the Act and Part 6 of the Fees and Payments Principles 2014 (No. 2) for the definitions of each of the below.</t>
  </si>
  <si>
    <t>Refunding of refundable deposits,  bonds or entry contributions</t>
  </si>
  <si>
    <t>Capital Expenditure</t>
  </si>
  <si>
    <t>To acquire land on which are, or are to be built, the premises needed for providing residential or flexible care</t>
  </si>
  <si>
    <t>To acquire, erect, extend or significantly alter premises used or proposed to be used for providing residential or flexible care</t>
  </si>
  <si>
    <t>To acquire or install furniture, fittings or equipment for premises used or proposed to be used for providing residential care or flexible care, when the premises are initially erected or following an extension, significant alteration or significant refurbishment.</t>
  </si>
  <si>
    <t>Expenditure directly attributable to the capital expenditure listed above</t>
  </si>
  <si>
    <t>Invested financial products (within the meaning of section 764A of the Corporations Act)</t>
  </si>
  <si>
    <t>Deposit-taking facility made available by an authorised deposit-taking institution (ADI) (e.g. bank accounts, building societies, credit unions) in the course of its banking business</t>
  </si>
  <si>
    <t>Debentures, stocks or bonds issued by the Commonwealth, States or Territories</t>
  </si>
  <si>
    <t>Securities</t>
  </si>
  <si>
    <t>Registered managed investment schemes</t>
  </si>
  <si>
    <t>Unregistered managed investment schemes established for residential or flexible aged care</t>
  </si>
  <si>
    <t>Invested in a Religious Charitable Development Fund (RCDF)</t>
  </si>
  <si>
    <t>Made loans for</t>
  </si>
  <si>
    <t>Investment in financial products</t>
  </si>
  <si>
    <t>Refunding of refundable deposit,  bond or entry contribution balances</t>
  </si>
  <si>
    <t>Repaying debt accrued for the purposes of capital expenditure or refunding of refundable deposit, bond balances or entry contribution balances.</t>
  </si>
  <si>
    <t>Repaid debt accrued for</t>
  </si>
  <si>
    <t>Refunding of refundable deposit, accommodation bond or entry contribution balances</t>
  </si>
  <si>
    <t>Reasonable business losses incurred in the first 12 months of service operation by an approved provider</t>
  </si>
  <si>
    <t>Repaid debt accrued before 1 October 2011 for the purposes of providing aged care to care recipients</t>
  </si>
  <si>
    <t>Expenditure during the financial year on uses for which refundable deposits, bonds or entry contributions would be permitted (from any source of funding)</t>
  </si>
  <si>
    <t>Refunding of refundable deposit, bond or entry contribution balances.</t>
  </si>
  <si>
    <t>Capital expenditure as defined by paragraph 52N-1(2) (a) of the Act.</t>
  </si>
  <si>
    <t>Increase (decrease) between 1 July 2024 and 30 June 2025 in deposits with authorised deposit-taking institutions as defined by paragraph 52N-1(3)(a) of the Act.</t>
  </si>
  <si>
    <t>Other financial products listed in paragraphs 52N-1(3)(b) to (e) of the Act and subsections 64(1) to (2) of the Fees and Payments Principles 2014 (No.2).</t>
  </si>
  <si>
    <t>Investment in Religious Charitable Development Funds as outlined in section 63(c) of the Fees and Payments Principles 2014 (No. 2).</t>
  </si>
  <si>
    <t xml:space="preserve">Loans that meet the criteria in paragraph 52N-1(2)(c) of the Act or section 63(b) of the Fees and Payments Principles 2014 (No. 2). </t>
  </si>
  <si>
    <t>Reasonable business losses in the first 12 months of service operation by an approved provider.</t>
  </si>
  <si>
    <t>Total of Investment in Religious Charitable Development Funds, Loans and Reasonable Business losses.</t>
  </si>
  <si>
    <t>To repay debt accrued for the purposes of capital expenditure of a kind specified in the Fees and Payments Principles.</t>
  </si>
  <si>
    <t>Repaid debt accrued before 1 October 2011 that was accrued for the purposes of providing aged care to care recipients.</t>
  </si>
  <si>
    <t>Amount returned from financial investments made after 1 October 2011 (from any source of funding)</t>
  </si>
  <si>
    <t>If you invested in permitted financial products other than a deposit taking facility made available by an ADI in the course of its banking business (e.g. if you invested in securities) after 1 October 2011 and later sold, disposed or redeemed those investments (whether or not the money for the investments came from refundable deposits, accommodation bonds or entry contributions). What was the amount received from the sale, disposal or redemption?</t>
  </si>
  <si>
    <t>Refundable deposits, bonds and entry contribution balances held at 30/06/2025</t>
  </si>
  <si>
    <t>Please include all services operated by you on the last day of your financial year. 
Columns C and D should include both refundable deposits and bonds, while columns E and F relate to entry contributions only.</t>
  </si>
  <si>
    <t>Refundable Accommodation Balances</t>
  </si>
  <si>
    <t>Entry Contribution Balances</t>
  </si>
  <si>
    <t>Column A</t>
  </si>
  <si>
    <t>Column B</t>
  </si>
  <si>
    <t>Column C
#</t>
  </si>
  <si>
    <t>Column D
$</t>
  </si>
  <si>
    <t>Column E
#</t>
  </si>
  <si>
    <t>Column F
$</t>
  </si>
  <si>
    <t>Service RACS ID</t>
  </si>
  <si>
    <t>Service Name</t>
  </si>
  <si>
    <t xml:space="preserve">Total number of 
Refundable Deposit &amp; Bond balances held at 30/06/25
</t>
  </si>
  <si>
    <t xml:space="preserve">Total value of 
Refundable Deposit &amp; Bond balances held at 30/06/25
</t>
  </si>
  <si>
    <t>Total number of entry contribution balances held at 30/06/25</t>
  </si>
  <si>
    <t>Total value of entry contribution balances held at 30/06/25</t>
  </si>
  <si>
    <t>Refundable Accommodation Deposits (RAD) and Daily Accommodation Payments (DAP) of New Permanent Residents in 2024-2025</t>
  </si>
  <si>
    <t xml:space="preserve">Relates to payments for accommodation received from ALL NON SUPPORTED permanent residents who entered your service during the 2024-25 year, including by transferring from another aged care service. </t>
  </si>
  <si>
    <t xml:space="preserve">• For each new permanent resident admitted to this service between 1 July 2024 and 30 June 2025 that paid, or agreed to pay, a Refundable Accommodation Deposit (RAD), Daily Accommodation Payment (DAP), or a combination of the two, please provide the following information relating to their accommodation payment (regardless of whether or not that amount has been paid). </t>
  </si>
  <si>
    <t>• Date of entry must be after 30 June 2024 and before 1 July 2025</t>
  </si>
  <si>
    <t>• Lump sum should not include cents</t>
  </si>
  <si>
    <t xml:space="preserve">Four digit RACS ID of each Residential Aged Care Home </t>
  </si>
  <si>
    <t>Date of entry
(DD/MM/YY)</t>
  </si>
  <si>
    <t>What was the Agreed  Accommodation price expressed as a Lump Sum amount?
($)
Do not include cents</t>
  </si>
  <si>
    <t>What amount did the resident agree to pay as a Lump Sum amount (RAD)?
($)
Do not include cents</t>
  </si>
  <si>
    <t>If the total accommodation price was not paid in full through the Lump Sum amount (RAD) what was the agreed Daily Accommodation Payment (DAP) amount (per day) calculated for the balance?
($)
Include cents</t>
  </si>
  <si>
    <t>If there was an agreed drawdown amount from the RAD amount to assist in meeting the DAP amount, what was that amount (per day)?  
If there is no drawdown amount please enter zero here.</t>
  </si>
  <si>
    <r>
      <t xml:space="preserve">Was the resident :
- </t>
    </r>
    <r>
      <rPr>
        <b/>
        <sz val="10"/>
        <rFont val="Arial"/>
        <family val="2"/>
      </rPr>
      <t>Transferred from another service within 28 days after leaving the previous service</t>
    </r>
    <r>
      <rPr>
        <b/>
        <sz val="10"/>
        <color rgb="FF000000"/>
        <rFont val="Arial"/>
        <family val="2"/>
      </rPr>
      <t xml:space="preserve"> (other than on approved leave) and opted </t>
    </r>
    <r>
      <rPr>
        <b/>
        <sz val="10"/>
        <rFont val="Arial"/>
        <family val="2"/>
      </rPr>
      <t>to be covered by the new fees and payment arrangements that came into effect on 1 July 2014, or
- Transferred from another service after 28 days after leaving the previous service (other than on approved leave) and was automatically covered by the new fees and payment arrangements that came into effect on 1 July 2014, or
- Transferred from another service but first entered care after 30 June 2014 and was already covered by the new fees and payment arrangements.</t>
    </r>
    <r>
      <rPr>
        <b/>
        <sz val="10"/>
        <color rgb="FF000000"/>
        <rFont val="Arial"/>
        <family val="2"/>
      </rPr>
      <t xml:space="preserve">
Enter Yes or No</t>
    </r>
  </si>
  <si>
    <t>Was the resident admitted to an extra service place?
Enter Yes/No</t>
  </si>
  <si>
    <t xml:space="preserve">If you charged an Agreed Accommodation Price of greater than the Maximum Amount determined by the Minister under section 52G-3 of the Aged Care Act 1997
Provide the date you received unconditional approval from the Pricing Authority to charge above the Maximum Amount for the resident's room.
</t>
  </si>
  <si>
    <t>Approval Letter(s) Uploaded
(Upload one document only.
If you have multiple current approval letters, please combine into one file)
Enter
Yes/No</t>
  </si>
  <si>
    <t>Refundable Accommodation Contributions (RAC) and Daily Accommodation Contributions (DAC) of New Partially Supported Permanent Residents in 2024-25</t>
  </si>
  <si>
    <t>Relates to contributions for accommodation received from ALL PARTIALLY SUPPORTED PERMANENT RERSIDENTS THAT RECIEVE A GOVERNMENT ACCOMMODATION SUPPLEMENT and entered your service during the 2024-25 year, including by transferring from another aged care service. For non supported residents please complete please complete the Accom Pymts Non-Supported worksheet.</t>
  </si>
  <si>
    <t xml:space="preserve">• For each new partially supported permanent resident admitted to this service between 1 July 2024 and 30 June 2025 that paid a refundable accommodation contribution (RAC) or daily accommodation contribution (DAC), or a combination of the two please provide the following information relating to the accommodation contribution (regardless of whether or not that amount has been paid). </t>
  </si>
  <si>
    <t xml:space="preserve">• Only include Accommodation Contribution data for partially supported residents. Fully supported residents are not to be included.    </t>
  </si>
  <si>
    <t>What was the amount of Daily Accommodation Contribution (DAC) advised by DHS?
Where DHS have advised more than one DAC amount during the year please report the average of all amounts advised by DHS.   
($)
Include cents</t>
  </si>
  <si>
    <t>What was the Daily Accommodation Contribution (DAC) amount actually paid?
Where a resident has paid more than one DAC amount during the year please report the average of all DAC amounts paid by the resident during the year.  
($)
Include cents</t>
  </si>
  <si>
    <t>What was the Daily Accommodation Contribution (DAC) amount actually paid?
($)
Include cents</t>
  </si>
  <si>
    <t>If the accommodation contribution was not paid fully by Daily Accommodation Contributions, what was the amount of Lump Sum Refundable Accommodation Contribution paid?
($)
Do not include cents</t>
  </si>
  <si>
    <t>If there was an agreed drawdown amount from the RAC amount to assist in meeting the DAC amount, what was that amount (per day)?  
If there is no drawdown amount please enter zero here.</t>
  </si>
  <si>
    <r>
      <t xml:space="preserve">Was the resident admitted to an extra service place?
</t>
    </r>
    <r>
      <rPr>
        <b/>
        <sz val="10"/>
        <color theme="1"/>
        <rFont val="Arial"/>
        <family val="2"/>
      </rPr>
      <t>Enter Yes/No</t>
    </r>
  </si>
  <si>
    <t xml:space="preserve">  Residential Building Activity 2024-25</t>
  </si>
  <si>
    <t>Part A: Completed Building Activity</t>
  </si>
  <si>
    <t>New Building Completed</t>
  </si>
  <si>
    <t>If you completed an entirely new building to accommodate new or transferred aged care places, what was the total cost of the new building(s)?</t>
  </si>
  <si>
    <t>How many residents can be accommodated in the new building(s)?</t>
  </si>
  <si>
    <t>Rebuilding Completed (Demolition and Rebuild)</t>
  </si>
  <si>
    <t>If you completed rebuilding of an existing service, what was the total cost of the rebuilding work?</t>
  </si>
  <si>
    <t>How many residents can be accommodated in the rebuilt building(s)?</t>
  </si>
  <si>
    <t>How many residents could be accommodated in the building(s) prior to rebuilding?</t>
  </si>
  <si>
    <t>Upgrading Completed (Structural renovation or refurbishment)</t>
  </si>
  <si>
    <r>
      <t xml:space="preserve">If you completed an upgrade to an existing service, what was the </t>
    </r>
    <r>
      <rPr>
        <sz val="11"/>
        <color theme="1" tint="0.249977111117893"/>
        <rFont val="Calibri"/>
        <family val="2"/>
        <scheme val="minor"/>
      </rPr>
      <t>total cost of the upgrade?</t>
    </r>
  </si>
  <si>
    <t>How many residents can be accommodated in the upgraded building(s)?</t>
  </si>
  <si>
    <t>How many residents could be accommodated in the building(s) prior to upgrading?</t>
  </si>
  <si>
    <t>Part B: In Progress Building Activity</t>
  </si>
  <si>
    <t>New Building in Progress</t>
  </si>
  <si>
    <r>
      <t>If work was in progress on an entirely new building to accommodate new or transferred aged care places, what will be the estimated total cost of the new building at completion</t>
    </r>
    <r>
      <rPr>
        <sz val="11"/>
        <color theme="1" tint="0.249977111117893"/>
        <rFont val="Calibri"/>
        <family val="2"/>
        <scheme val="minor"/>
      </rPr>
      <t>?</t>
    </r>
  </si>
  <si>
    <t>How many residents will be accommodated in the new building(s)?</t>
  </si>
  <si>
    <t>Building in Progress (Demolition and Rebuild)</t>
  </si>
  <si>
    <t>If work was in progress to rebuild an existing service, what is the estimated total cost of the rebuilding at completion?</t>
  </si>
  <si>
    <t>How many residents will be accommodated in the rebuilt building(s)?</t>
  </si>
  <si>
    <t>How many residents could be accommodated in the building(s) prior to the start of rebuilding?</t>
  </si>
  <si>
    <t>Upgrading in Progress (Structural Renovation or Refurbishment)</t>
  </si>
  <si>
    <t>If work was in progress to upgrade an existing service, what is the estimated total cost of the upgrade?</t>
  </si>
  <si>
    <t>How many residents will be accommodated in the upgraded building(s)?</t>
  </si>
  <si>
    <t>How many residents could be accommodated in the building(s) prior to the start of upgrading?</t>
  </si>
  <si>
    <t>Part C: Planned Building Activity</t>
  </si>
  <si>
    <t>New Building Planned</t>
  </si>
  <si>
    <r>
      <t>If any work is planned for an entirely new building to accommodate new or transferred aged care places, how many residents will be accommodated in the planned new building(s)</t>
    </r>
    <r>
      <rPr>
        <sz val="11"/>
        <color theme="1" tint="0.249977111117893"/>
        <rFont val="Calibri"/>
        <family val="2"/>
        <scheme val="minor"/>
      </rPr>
      <t>?</t>
    </r>
  </si>
  <si>
    <t>Rebuilding Planned (Demolition and Rebuild)</t>
  </si>
  <si>
    <t>How many residents can currently be accommodated in the building(s) planned for rebuilding?</t>
  </si>
  <si>
    <t>Upgrading Planned (Structural Renovation or Refurbishment)</t>
  </si>
  <si>
    <t>If any work is planned to upgrade an existing facility, how many residents will be accommodated in the upgraded part of the building(s)?</t>
  </si>
  <si>
    <t>How many residents can currently be accommodated in the building(s) planned for upgrading?</t>
  </si>
  <si>
    <r>
      <t xml:space="preserve">Wording for the $550,000 maximum agreed room price amended to account for the change in Maximum Amount determined by the Minister under section 52G-3 of the </t>
    </r>
    <r>
      <rPr>
        <i/>
        <sz val="14"/>
        <color rgb="FF000000"/>
        <rFont val="Calibri"/>
        <family val="2"/>
        <scheme val="minor"/>
      </rPr>
      <t>Aged Care Act 1997</t>
    </r>
    <r>
      <rPr>
        <sz val="14"/>
        <color rgb="FF000000"/>
        <rFont val="Calibri"/>
        <family val="2"/>
        <scheme val="minor"/>
      </rPr>
      <t xml:space="preserve">. </t>
    </r>
  </si>
  <si>
    <t>Home Care Account balance and Unspent Funds split by Package Level removed.</t>
  </si>
  <si>
    <t>"COVID-19 funding" and "COVID-19" expenses have been removed as a reporting line item.</t>
  </si>
  <si>
    <t>The Fair Value Gains income definition has been updated to include Gain on Bargain Purchase.</t>
  </si>
  <si>
    <t>Aged Care Finanical Report 2024-25 - Change Log</t>
  </si>
  <si>
    <r>
      <t xml:space="preserve">•  Approved provider compliance with the requirements of the </t>
    </r>
    <r>
      <rPr>
        <i/>
        <sz val="11"/>
        <color theme="2" tint="-0.749992370372631"/>
        <rFont val="Calibri"/>
        <family val="2"/>
        <scheme val="minor"/>
      </rPr>
      <t xml:space="preserve">Aged Care Act 1997 </t>
    </r>
    <r>
      <rPr>
        <sz val="11"/>
        <color theme="2" tint="-0.749992370372631"/>
        <rFont val="Calibri"/>
        <family val="2"/>
        <scheme val="minor"/>
      </rPr>
      <t>(the Act)
    and the Fees and Payments Principles 2014 (No.2) in relation to charging, managing and
    refunding accommodation bonds and refundable deposits and, where applicable, entry
    contributions.</t>
    </r>
  </si>
  <si>
    <t>Approved Provider Note 1 to the Aged Care Financial Report 2024-25</t>
  </si>
  <si>
    <t>Residential Care</t>
  </si>
  <si>
    <t>Home Care handling fee removed.</t>
  </si>
  <si>
    <t xml:space="preserve">Home Care Income Tested Fee questions removed. </t>
  </si>
  <si>
    <t>Section</t>
  </si>
  <si>
    <t>Respite Supplement has been moved from Care Income to Accomodation Income, under category Subsidies and Supplements (Commonwealth).</t>
  </si>
  <si>
    <t>Residential (Income)</t>
  </si>
  <si>
    <t xml:space="preserve">◦ Staff Housing - Property Costs (agency) </t>
  </si>
  <si>
    <t>May be in relation to removing 'external' in definition</t>
  </si>
  <si>
    <t>Residential Care Income Statement</t>
  </si>
  <si>
    <t xml:space="preserve">Two additional data item and definition for “Staff Housing  - Property Costs” to non-agency and agency, within the Residential (Expenses) Tab (Row 42 and 43). </t>
  </si>
  <si>
    <t>Care consumables</t>
  </si>
  <si>
    <t xml:space="preserve">  ◦ Care consumables </t>
  </si>
  <si>
    <t>Total care consumables</t>
  </si>
  <si>
    <t>Resident Services has been renamed care consumables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</si>
</sst>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8" formatCode="&quot;$&quot;#,##0.00;[Red]\-&quot;$&quot;#,##0.00"/>
    <numFmt numFmtId="44" formatCode="_-&quot;$&quot;* #,##0.00_-;\-&quot;$&quot;* #,##0.00_-;_-&quot;$&quot;*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0.00;\(\$#,##0.00\)"/>
    <numFmt numFmtId="169" formatCode="#,##0.000000000000"/>
    <numFmt numFmtId="170" formatCode="_(* #,##0_);_(* \(#,##0\);_(* &quot;-&quot;??_);_(@_)"/>
    <numFmt numFmtId="171" formatCode="&quot;$&quot;#,##0.00"/>
  </numFmts>
  <fonts count="116" x14ac:knownFonts="1">
    <font>
      <sz val="11"/>
      <color theme="1"/>
      <name val="Calibri"/>
      <family val="2"/>
      <scheme val="minor"/>
    </font>
    <font>
      <sz val="11"/>
      <color theme="1" tint="0.249977111117893"/>
      <name val="Calibri"/>
      <family val="2"/>
      <scheme val="minor"/>
    </font>
    <font>
      <sz val="11"/>
      <color theme="2" tint="-0.749961851863155"/>
      <name val="Calibri"/>
      <family val="2"/>
      <scheme val="minor"/>
    </font>
    <font>
      <b/>
      <sz val="11"/>
      <color theme="2" tint="-0.749961851863155"/>
      <name val="Calibri"/>
      <family val="2"/>
      <scheme val="minor"/>
    </font>
    <font>
      <u/>
      <sz val="11"/>
      <color theme="2" tint="-0.749961851863155"/>
      <name val="Calibri"/>
      <family val="2"/>
      <scheme val="minor"/>
    </font>
    <font>
      <b/>
      <sz val="16"/>
      <color theme="1"/>
      <name val="Calibri Light"/>
      <family val="2"/>
      <scheme val="major"/>
    </font>
    <font>
      <b/>
      <u/>
      <sz val="12"/>
      <color theme="1"/>
      <name val="Calibri Light"/>
      <family val="2"/>
      <scheme val="major"/>
    </font>
    <font>
      <sz val="11"/>
      <color theme="2" tint="-0.749992370372631"/>
      <name val="Calibri"/>
      <family val="2"/>
      <scheme val="minor"/>
    </font>
    <font>
      <u/>
      <sz val="11"/>
      <color theme="2" tint="-0.749992370372631"/>
      <name val="Calibri"/>
      <family val="2"/>
      <scheme val="minor"/>
    </font>
    <font>
      <b/>
      <sz val="12"/>
      <color theme="1" tint="0.14999847407452621"/>
      <name val="Calibri Light"/>
      <family val="2"/>
      <scheme val="major"/>
    </font>
    <font>
      <u/>
      <sz val="11"/>
      <color theme="10"/>
      <name val="Calibri"/>
      <family val="2"/>
      <scheme val="minor"/>
    </font>
    <font>
      <b/>
      <sz val="11"/>
      <color rgb="FF333333"/>
      <name val="Calibri"/>
      <family val="2"/>
      <scheme val="minor"/>
    </font>
    <font>
      <b/>
      <sz val="11"/>
      <color theme="2" tint="-0.749992370372631"/>
      <name val="Calibri"/>
      <family val="2"/>
      <scheme val="minor"/>
    </font>
    <font>
      <b/>
      <sz val="9"/>
      <color theme="4" tint="-0.499984740745262"/>
      <name val="Calibri"/>
      <family val="2"/>
      <scheme val="minor"/>
    </font>
    <font>
      <b/>
      <sz val="9"/>
      <color rgb="FF7030A0"/>
      <name val="Calibri"/>
      <family val="2"/>
      <scheme val="minor"/>
    </font>
    <font>
      <b/>
      <u/>
      <sz val="12"/>
      <name val="Calibri Light"/>
      <family val="2"/>
      <scheme val="major"/>
    </font>
    <font>
      <b/>
      <sz val="9"/>
      <color theme="5" tint="-0.249977111117893"/>
      <name val="Calibri"/>
      <family val="2"/>
      <scheme val="minor"/>
    </font>
    <font>
      <i/>
      <sz val="11"/>
      <color theme="2" tint="-0.749992370372631"/>
      <name val="Calibri"/>
      <family val="2"/>
      <scheme val="minor"/>
    </font>
    <font>
      <i/>
      <sz val="11"/>
      <color theme="2" tint="-0.749961851863155"/>
      <name val="Calibri"/>
      <family val="2"/>
      <scheme val="minor"/>
    </font>
    <font>
      <sz val="11"/>
      <name val="Calibri"/>
      <family val="2"/>
      <scheme val="minor"/>
    </font>
    <font>
      <b/>
      <u/>
      <sz val="11"/>
      <name val="Calibri"/>
      <family val="2"/>
    </font>
    <font>
      <sz val="11"/>
      <color rgb="FF3A3838"/>
      <name val="Calibri"/>
      <family val="2"/>
    </font>
    <font>
      <u/>
      <sz val="11"/>
      <color rgb="FF3A383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1"/>
      <color rgb="FF3A3838"/>
      <name val="Calibri"/>
      <family val="2"/>
    </font>
    <font>
      <b/>
      <sz val="11"/>
      <color rgb="FFFF0000"/>
      <name val="Calibri"/>
      <family val="2"/>
      <scheme val="minor"/>
    </font>
    <font>
      <sz val="11"/>
      <name val="Calibri"/>
      <family val="2"/>
    </font>
    <font>
      <sz val="11"/>
      <color theme="1"/>
      <name val="Calibri"/>
      <family val="2"/>
    </font>
    <font>
      <b/>
      <sz val="11"/>
      <color theme="1"/>
      <name val="Calibri"/>
      <family val="2"/>
    </font>
    <font>
      <b/>
      <i/>
      <sz val="11"/>
      <color indexed="8"/>
      <name val="Calibri"/>
      <family val="2"/>
      <scheme val="minor"/>
    </font>
    <font>
      <sz val="11"/>
      <name val="Times New Roman"/>
      <family val="1"/>
    </font>
    <font>
      <i/>
      <sz val="11"/>
      <name val="Calibri"/>
      <family val="2"/>
      <scheme val="minor"/>
    </font>
    <font>
      <i/>
      <sz val="11"/>
      <color theme="1"/>
      <name val="Calibri"/>
      <family val="2"/>
      <scheme val="minor"/>
    </font>
    <font>
      <b/>
      <sz val="11"/>
      <name val="Calibri"/>
      <family val="2"/>
      <scheme val="minor"/>
    </font>
    <font>
      <sz val="10"/>
      <name val="Arial"/>
      <family val="2"/>
    </font>
    <font>
      <sz val="10"/>
      <color theme="1"/>
      <name val="Tahoma"/>
      <family val="2"/>
    </font>
    <font>
      <sz val="10"/>
      <name val="MS Sans Serif"/>
      <family val="2"/>
    </font>
    <font>
      <b/>
      <i/>
      <sz val="11"/>
      <color theme="2" tint="-0.749961851863155"/>
      <name val="Calibri"/>
      <family val="2"/>
      <scheme val="minor"/>
    </font>
    <font>
      <b/>
      <u/>
      <sz val="12"/>
      <color theme="1"/>
      <name val="Calibri"/>
      <family val="2"/>
      <scheme val="minor"/>
    </font>
    <font>
      <sz val="11"/>
      <color rgb="FF3A3838"/>
      <name val="Calibri"/>
      <family val="2"/>
      <scheme val="minor"/>
    </font>
    <font>
      <b/>
      <sz val="11"/>
      <color rgb="FF3A3838"/>
      <name val="Calibri"/>
      <family val="2"/>
      <scheme val="minor"/>
    </font>
    <font>
      <b/>
      <sz val="11"/>
      <name val="Calibri"/>
      <family val="2"/>
    </font>
    <font>
      <b/>
      <sz val="12"/>
      <name val="Calibri"/>
      <family val="2"/>
      <scheme val="minor"/>
    </font>
    <font>
      <b/>
      <i/>
      <sz val="11"/>
      <color theme="1"/>
      <name val="Calibri"/>
      <family val="2"/>
      <scheme val="minor"/>
    </font>
    <font>
      <b/>
      <sz val="12"/>
      <color theme="1"/>
      <name val="Calibri"/>
      <family val="2"/>
      <scheme val="minor"/>
    </font>
    <font>
      <i/>
      <sz val="11"/>
      <color theme="1"/>
      <name val="Calibri"/>
      <family val="2"/>
    </font>
    <font>
      <i/>
      <sz val="11"/>
      <color rgb="FFFF0000"/>
      <name val="Calibri"/>
      <family val="2"/>
      <scheme val="minor"/>
    </font>
    <font>
      <b/>
      <i/>
      <sz val="11"/>
      <color theme="1"/>
      <name val="Calibri"/>
      <family val="2"/>
    </font>
    <font>
      <i/>
      <sz val="11"/>
      <color rgb="FF3A3838"/>
      <name val="Calibri"/>
      <family val="2"/>
    </font>
    <font>
      <b/>
      <i/>
      <sz val="14"/>
      <color theme="1"/>
      <name val="Calibri Light"/>
      <family val="2"/>
      <scheme val="major"/>
    </font>
    <font>
      <sz val="12"/>
      <name val="Calibri"/>
      <family val="2"/>
      <scheme val="minor"/>
    </font>
    <font>
      <b/>
      <sz val="16"/>
      <name val="Arial"/>
      <family val="2"/>
    </font>
    <font>
      <b/>
      <sz val="14"/>
      <name val="Verdana"/>
      <family val="2"/>
    </font>
    <font>
      <b/>
      <sz val="12"/>
      <name val="Arial"/>
      <family val="2"/>
    </font>
    <font>
      <sz val="12"/>
      <name val="Arial"/>
      <family val="2"/>
    </font>
    <font>
      <sz val="12"/>
      <color rgb="FF000000"/>
      <name val="Arial"/>
      <family val="2"/>
    </font>
    <font>
      <b/>
      <sz val="10"/>
      <name val="Arial"/>
      <family val="2"/>
    </font>
    <font>
      <b/>
      <sz val="9.8000000000000007"/>
      <color rgb="FF000000"/>
      <name val="Arial"/>
      <family val="2"/>
    </font>
    <font>
      <b/>
      <sz val="10"/>
      <color rgb="FF000000"/>
      <name val="Arial"/>
      <family val="2"/>
    </font>
    <font>
      <b/>
      <sz val="10"/>
      <color theme="1"/>
      <name val="Arial"/>
      <family val="2"/>
    </font>
    <font>
      <b/>
      <sz val="11"/>
      <color theme="3"/>
      <name val="Calibri"/>
      <family val="2"/>
      <scheme val="minor"/>
    </font>
    <font>
      <b/>
      <sz val="11"/>
      <color theme="0"/>
      <name val="Calibri"/>
      <family val="2"/>
      <scheme val="minor"/>
    </font>
    <font>
      <b/>
      <sz val="22"/>
      <color theme="0"/>
      <name val="Arial"/>
      <family val="2"/>
    </font>
    <font>
      <sz val="12"/>
      <color theme="1"/>
      <name val="Calibri"/>
      <family val="2"/>
      <scheme val="minor"/>
    </font>
    <font>
      <i/>
      <sz val="10"/>
      <color theme="3"/>
      <name val="Calibri"/>
      <family val="2"/>
    </font>
    <font>
      <b/>
      <i/>
      <sz val="10"/>
      <color theme="3"/>
      <name val="Calibri"/>
      <family val="2"/>
    </font>
    <font>
      <i/>
      <sz val="10"/>
      <color indexed="10"/>
      <name val="Calibri"/>
      <family val="2"/>
    </font>
    <font>
      <sz val="13"/>
      <color theme="1"/>
      <name val="Calibri"/>
      <family val="2"/>
      <scheme val="minor"/>
    </font>
    <font>
      <i/>
      <sz val="8"/>
      <color rgb="FFFF0000"/>
      <name val="Calibri"/>
      <family val="2"/>
    </font>
    <font>
      <i/>
      <sz val="10"/>
      <color rgb="FFFF0000"/>
      <name val="Calibri"/>
      <family val="2"/>
    </font>
    <font>
      <b/>
      <sz val="13"/>
      <color theme="1"/>
      <name val="Calibri"/>
      <family val="2"/>
      <scheme val="minor"/>
    </font>
    <font>
      <b/>
      <sz val="16"/>
      <color theme="0"/>
      <name val="Calibri"/>
      <family val="2"/>
      <scheme val="minor"/>
    </font>
    <font>
      <b/>
      <i/>
      <sz val="11"/>
      <color theme="0"/>
      <name val="Calibri"/>
      <family val="2"/>
      <scheme val="minor"/>
    </font>
    <font>
      <i/>
      <sz val="10"/>
      <color theme="3"/>
      <name val="Calibri"/>
      <family val="2"/>
      <scheme val="minor"/>
    </font>
    <font>
      <b/>
      <i/>
      <sz val="10"/>
      <color theme="3"/>
      <name val="Calibri"/>
      <family val="2"/>
      <scheme val="minor"/>
    </font>
    <font>
      <sz val="11"/>
      <color theme="3"/>
      <name val="Calibri"/>
      <family val="2"/>
      <scheme val="minor"/>
    </font>
    <font>
      <b/>
      <i/>
      <sz val="13"/>
      <color theme="0"/>
      <name val="Calibri"/>
      <family val="2"/>
      <scheme val="minor"/>
    </font>
    <font>
      <i/>
      <sz val="9"/>
      <color theme="0"/>
      <name val="Calibri"/>
      <family val="2"/>
      <scheme val="minor"/>
    </font>
    <font>
      <b/>
      <sz val="13"/>
      <color theme="0"/>
      <name val="Calibri"/>
      <family val="2"/>
      <scheme val="minor"/>
    </font>
    <font>
      <b/>
      <sz val="18"/>
      <color theme="0"/>
      <name val="Arial"/>
      <family val="2"/>
    </font>
    <font>
      <b/>
      <sz val="12"/>
      <color theme="0"/>
      <name val="Calibri"/>
      <family val="2"/>
      <scheme val="minor"/>
    </font>
    <font>
      <b/>
      <sz val="11"/>
      <color theme="0"/>
      <name val="Arial"/>
      <family val="2"/>
    </font>
    <font>
      <sz val="11"/>
      <color rgb="FF0099CC"/>
      <name val="Calibri"/>
      <family val="2"/>
      <scheme val="minor"/>
    </font>
    <font>
      <b/>
      <i/>
      <sz val="11"/>
      <name val="Calibri"/>
      <family val="2"/>
      <scheme val="minor"/>
    </font>
    <font>
      <sz val="10"/>
      <name val="Calibri"/>
      <family val="2"/>
      <scheme val="minor"/>
    </font>
    <font>
      <b/>
      <u/>
      <sz val="11"/>
      <color theme="2" tint="-0.749992370372631"/>
      <name val="Calibri"/>
      <family val="2"/>
      <scheme val="minor"/>
    </font>
    <font>
      <b/>
      <i/>
      <sz val="11"/>
      <color rgb="FF3A3838"/>
      <name val="Calibri"/>
      <family val="2"/>
    </font>
    <font>
      <i/>
      <u/>
      <sz val="11"/>
      <color theme="2" tint="-0.749961851863155"/>
      <name val="Calibri"/>
      <family val="2"/>
      <scheme val="minor"/>
    </font>
    <font>
      <i/>
      <sz val="10"/>
      <color theme="4"/>
      <name val="Calibri"/>
      <family val="2"/>
      <scheme val="minor"/>
    </font>
    <font>
      <b/>
      <i/>
      <sz val="10"/>
      <color theme="4"/>
      <name val="Calibri"/>
      <family val="2"/>
      <scheme val="minor"/>
    </font>
    <font>
      <sz val="8"/>
      <name val="Calibri"/>
      <family val="2"/>
      <scheme val="minor"/>
    </font>
    <font>
      <i/>
      <sz val="11"/>
      <color theme="1"/>
      <name val="Calibri Light"/>
      <family val="2"/>
      <scheme val="major"/>
    </font>
    <font>
      <i/>
      <sz val="10"/>
      <color rgb="FF00B050"/>
      <name val="Calibri"/>
      <family val="2"/>
      <scheme val="minor"/>
    </font>
    <font>
      <b/>
      <u/>
      <sz val="12"/>
      <name val="Calibri"/>
      <family val="2"/>
      <scheme val="minor"/>
    </font>
    <font>
      <u/>
      <sz val="12"/>
      <name val="Calibri"/>
      <family val="2"/>
      <scheme val="minor"/>
    </font>
    <font>
      <sz val="11"/>
      <color rgb="FF006100"/>
      <name val="Calibri"/>
      <family val="2"/>
      <scheme val="minor"/>
    </font>
    <font>
      <u/>
      <sz val="11"/>
      <name val="Calibri"/>
      <family val="2"/>
      <scheme val="minor"/>
    </font>
    <font>
      <b/>
      <sz val="14"/>
      <color theme="1"/>
      <name val="Calibri"/>
      <family val="2"/>
      <scheme val="minor"/>
    </font>
    <font>
      <strike/>
      <sz val="11"/>
      <color rgb="FFFF0000"/>
      <name val="Calibri"/>
      <family val="2"/>
      <scheme val="minor"/>
    </font>
    <font>
      <strike/>
      <sz val="11"/>
      <color rgb="FFFF0000"/>
      <name val="Calibri"/>
      <family val="2"/>
    </font>
    <font>
      <b/>
      <sz val="16"/>
      <color rgb="FFFF0000"/>
      <name val="Calibri Light"/>
      <family val="2"/>
      <scheme val="major"/>
    </font>
    <font>
      <sz val="10"/>
      <color rgb="FFFF0000"/>
      <name val="Arial"/>
      <family val="2"/>
    </font>
    <font>
      <b/>
      <sz val="9"/>
      <name val="Calibri"/>
      <family val="2"/>
      <scheme val="minor"/>
    </font>
    <font>
      <b/>
      <sz val="16"/>
      <name val="Calibri Light"/>
      <family val="2"/>
      <scheme val="major"/>
    </font>
    <font>
      <sz val="11"/>
      <color rgb="FF000000"/>
      <name val="Calibri"/>
      <family val="2"/>
    </font>
    <font>
      <u/>
      <sz val="11"/>
      <name val="Calibri"/>
      <family val="2"/>
    </font>
    <font>
      <sz val="10"/>
      <color rgb="FF000000"/>
      <name val="Arial"/>
      <family val="2"/>
    </font>
    <font>
      <sz val="11"/>
      <color theme="0"/>
      <name val="Calibri"/>
      <family val="2"/>
      <scheme val="minor"/>
    </font>
    <font>
      <sz val="14"/>
      <color theme="1"/>
      <name val="Calibri"/>
      <family val="2"/>
      <scheme val="minor"/>
    </font>
    <font>
      <sz val="14"/>
      <color rgb="FF000000"/>
      <name val="Calibri"/>
      <family val="2"/>
      <scheme val="minor"/>
    </font>
    <font>
      <i/>
      <sz val="14"/>
      <color rgb="FF000000"/>
      <name val="Calibri"/>
      <family val="2"/>
      <scheme val="minor"/>
    </font>
    <font>
      <b/>
      <sz val="14"/>
      <color rgb="FFFF0000"/>
      <name val="Calibri"/>
      <family val="2"/>
      <scheme val="minor"/>
    </font>
    <font>
      <sz val="14"/>
      <name val="Calibri"/>
      <family val="2"/>
      <scheme val="minor"/>
    </font>
    <font>
      <b/>
      <sz val="14"/>
      <name val="Calibri"/>
      <family val="2"/>
      <scheme val="minor"/>
    </font>
  </fonts>
  <fills count="27">
    <fill>
      <patternFill patternType="none"/>
    </fill>
    <fill>
      <patternFill patternType="gray125"/>
    </fill>
    <fill>
      <patternFill patternType="solid">
        <fgColor indexed="65"/>
        <bgColor indexed="64"/>
      </patternFill>
    </fill>
    <fill>
      <patternFill patternType="lightGray">
        <fgColor theme="4" tint="0.59996337778862885"/>
        <bgColor indexed="65"/>
      </patternFill>
    </fill>
    <fill>
      <patternFill patternType="lightGray">
        <fgColor rgb="FFFDCBCB"/>
      </patternFill>
    </fill>
    <fill>
      <patternFill patternType="lightGray">
        <fgColor rgb="FFBDD7EE"/>
      </patternFill>
    </fill>
    <fill>
      <patternFill patternType="lightGray">
        <fgColor rgb="FFE4DFEC"/>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rgb="FF0099CC"/>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theme="0" tint="-0.249977111117893"/>
        <bgColor indexed="64"/>
      </patternFill>
    </fill>
    <fill>
      <patternFill patternType="solid">
        <fgColor theme="2"/>
        <bgColor indexed="64"/>
      </patternFill>
    </fill>
    <fill>
      <gradientFill degree="90">
        <stop position="0">
          <color theme="5" tint="0.80001220740379042"/>
        </stop>
        <stop position="1">
          <color theme="5" tint="0.59999389629810485"/>
        </stop>
      </gradientFill>
    </fill>
    <fill>
      <patternFill patternType="lightGray">
        <fgColor theme="3" tint="0.79998168889431442"/>
        <bgColor theme="0"/>
      </patternFill>
    </fill>
    <fill>
      <gradientFill degree="90">
        <stop position="0">
          <color theme="0" tint="-5.0965910824915313E-2"/>
        </stop>
        <stop position="1">
          <color theme="0" tint="-0.1490218817712943"/>
        </stop>
      </gradientFill>
    </fill>
  </fills>
  <borders count="52">
    <border>
      <left/>
      <right/>
      <top/>
      <bottom/>
      <diagonal/>
    </border>
    <border>
      <left/>
      <right/>
      <top/>
      <bottom style="medium">
        <color theme="0" tint="-4.9989318521683403E-2"/>
      </bottom>
      <diagonal/>
    </border>
    <border>
      <left/>
      <right/>
      <top/>
      <bottom style="medium">
        <color theme="4" tint="0.79998168889431442"/>
      </bottom>
      <diagonal/>
    </border>
    <border>
      <left/>
      <right/>
      <top style="medium">
        <color theme="0" tint="-4.9989318521683403E-2"/>
      </top>
      <bottom style="medium">
        <color theme="0"/>
      </bottom>
      <diagonal/>
    </border>
    <border>
      <left/>
      <right/>
      <top style="medium">
        <color theme="4" tint="0.79995117038483843"/>
      </top>
      <bottom/>
      <diagonal/>
    </border>
    <border>
      <left/>
      <right/>
      <top/>
      <bottom style="medium">
        <color theme="4" tint="0.79995117038483843"/>
      </bottom>
      <diagonal/>
    </border>
    <border>
      <left/>
      <right/>
      <top style="medium">
        <color theme="4" tint="0.79989013336588644"/>
      </top>
      <bottom/>
      <diagonal/>
    </border>
    <border>
      <left/>
      <right/>
      <top/>
      <bottom style="medium">
        <color theme="4" tint="0.79989013336588644"/>
      </bottom>
      <diagonal/>
    </border>
    <border>
      <left/>
      <right/>
      <top style="medium">
        <color theme="0"/>
      </top>
      <bottom style="medium">
        <color theme="0"/>
      </bottom>
      <diagonal/>
    </border>
    <border>
      <left/>
      <right/>
      <top/>
      <bottom style="medium">
        <color rgb="FFF2F2F2"/>
      </bottom>
      <diagonal/>
    </border>
    <border>
      <left/>
      <right/>
      <top/>
      <bottom style="medium">
        <color rgb="FFF8CBAD"/>
      </bottom>
      <diagonal/>
    </border>
    <border>
      <left/>
      <right/>
      <top/>
      <bottom style="medium">
        <color rgb="FFCCC0DA"/>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rgb="FFF2F2F2"/>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medium">
        <color theme="4" tint="0.79998168889431442"/>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style="medium">
        <color rgb="FFF2F2F2"/>
      </top>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A3A3A3"/>
      </top>
      <bottom style="medium">
        <color rgb="FFA3A3A3"/>
      </bottom>
      <diagonal/>
    </border>
    <border>
      <left style="medium">
        <color indexed="64"/>
      </left>
      <right style="medium">
        <color indexed="64"/>
      </right>
      <top style="medium">
        <color rgb="FFA3A3A3"/>
      </top>
      <bottom style="medium">
        <color rgb="FFA3A3A3"/>
      </bottom>
      <diagonal/>
    </border>
    <border>
      <left style="medium">
        <color indexed="64"/>
      </left>
      <right/>
      <top/>
      <bottom style="medium">
        <color rgb="FFA3A3A3"/>
      </bottom>
      <diagonal/>
    </border>
    <border>
      <left style="medium">
        <color indexed="64"/>
      </left>
      <right/>
      <top style="medium">
        <color rgb="FFA3A3A3"/>
      </top>
      <bottom style="medium">
        <color indexed="64"/>
      </bottom>
      <diagonal/>
    </border>
    <border>
      <left style="medium">
        <color indexed="64"/>
      </left>
      <right style="medium">
        <color indexed="64"/>
      </right>
      <top style="medium">
        <color rgb="FFA3A3A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A3A3A3"/>
      </bottom>
      <diagonal/>
    </border>
    <border>
      <left style="thin">
        <color indexed="64"/>
      </left>
      <right style="thin">
        <color indexed="64"/>
      </right>
      <top/>
      <bottom/>
      <diagonal/>
    </border>
  </borders>
  <cellStyleXfs count="32">
    <xf numFmtId="0" fontId="0" fillId="0" borderId="0"/>
    <xf numFmtId="0" fontId="10" fillId="0" borderId="0" applyNumberFormat="0" applyFill="0" applyBorder="0" applyAlignment="0" applyProtection="0"/>
    <xf numFmtId="167" fontId="23" fillId="0" borderId="0" applyFont="0" applyFill="0" applyBorder="0" applyAlignment="0" applyProtection="0"/>
    <xf numFmtId="0" fontId="29" fillId="0" borderId="0"/>
    <xf numFmtId="0" fontId="32" fillId="0" borderId="0"/>
    <xf numFmtId="9" fontId="2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29" fillId="0" borderId="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97" fillId="21"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663">
    <xf numFmtId="0" fontId="0" fillId="0" borderId="0" xfId="0"/>
    <xf numFmtId="0" fontId="0" fillId="2" borderId="0" xfId="0" applyFill="1"/>
    <xf numFmtId="0" fontId="2" fillId="0" borderId="0" xfId="0" applyFont="1"/>
    <xf numFmtId="0" fontId="2" fillId="0" borderId="1" xfId="0" applyFont="1" applyBorder="1"/>
    <xf numFmtId="0" fontId="3" fillId="0" borderId="1" xfId="0" applyFont="1" applyBorder="1"/>
    <xf numFmtId="0" fontId="0" fillId="0" borderId="0" xfId="0" applyAlignment="1">
      <alignment vertical="center"/>
    </xf>
    <xf numFmtId="0" fontId="0" fillId="0" borderId="0" xfId="0" applyProtection="1">
      <protection locked="0"/>
    </xf>
    <xf numFmtId="0" fontId="5" fillId="0" borderId="0" xfId="0" applyFont="1" applyAlignment="1">
      <alignment vertical="center"/>
    </xf>
    <xf numFmtId="0" fontId="6" fillId="3" borderId="2" xfId="0" applyFont="1" applyFill="1" applyBorder="1" applyAlignment="1">
      <alignment vertical="center"/>
    </xf>
    <xf numFmtId="0" fontId="7" fillId="0" borderId="1" xfId="0" applyFont="1" applyBorder="1" applyProtection="1">
      <protection locked="0"/>
    </xf>
    <xf numFmtId="0" fontId="8" fillId="0" borderId="0" xfId="0" applyFont="1" applyAlignment="1">
      <alignment vertical="center"/>
    </xf>
    <xf numFmtId="0" fontId="2" fillId="0" borderId="1" xfId="0" applyFont="1" applyBorder="1" applyAlignment="1">
      <alignment wrapText="1"/>
    </xf>
    <xf numFmtId="0" fontId="0" fillId="2" borderId="0" xfId="0" applyFill="1" applyAlignment="1">
      <alignment vertical="center"/>
    </xf>
    <xf numFmtId="0" fontId="0" fillId="0" borderId="4" xfId="0" applyBorder="1"/>
    <xf numFmtId="0" fontId="4" fillId="0" borderId="0" xfId="0" applyFont="1" applyAlignment="1">
      <alignment vertical="center"/>
    </xf>
    <xf numFmtId="0" fontId="0" fillId="0" borderId="6" xfId="0" applyBorder="1"/>
    <xf numFmtId="0" fontId="13" fillId="0" borderId="0" xfId="1" applyFont="1" applyAlignment="1">
      <alignment horizontal="center" vertical="center"/>
    </xf>
    <xf numFmtId="0" fontId="7" fillId="0" borderId="0" xfId="0" applyFont="1" applyAlignment="1">
      <alignment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vertical="top" wrapText="1"/>
    </xf>
    <xf numFmtId="0" fontId="8" fillId="0" borderId="0" xfId="0" applyFont="1" applyAlignment="1">
      <alignment vertical="center" wrapText="1"/>
    </xf>
    <xf numFmtId="0" fontId="6" fillId="3" borderId="5" xfId="0" applyFont="1" applyFill="1" applyBorder="1" applyAlignment="1">
      <alignment vertical="center"/>
    </xf>
    <xf numFmtId="0" fontId="13" fillId="0" borderId="0" xfId="1" applyFont="1" applyBorder="1" applyAlignment="1">
      <alignment horizontal="center" vertical="center"/>
    </xf>
    <xf numFmtId="0" fontId="11" fillId="0" borderId="0" xfId="0" applyFont="1"/>
    <xf numFmtId="0" fontId="6" fillId="3" borderId="7" xfId="0" applyFont="1" applyFill="1" applyBorder="1" applyAlignment="1">
      <alignment vertical="center"/>
    </xf>
    <xf numFmtId="0" fontId="16" fillId="0" borderId="0" xfId="1" applyFont="1" applyAlignment="1">
      <alignment horizontal="center" vertical="center"/>
    </xf>
    <xf numFmtId="168" fontId="21" fillId="0" borderId="9" xfId="0" applyNumberFormat="1" applyFont="1" applyBorder="1" applyAlignment="1">
      <alignment horizontal="right" vertical="center" wrapText="1"/>
    </xf>
    <xf numFmtId="168" fontId="20" fillId="4" borderId="10" xfId="0" applyNumberFormat="1" applyFont="1" applyFill="1" applyBorder="1" applyAlignment="1">
      <alignment horizontal="right" vertical="center"/>
    </xf>
    <xf numFmtId="168" fontId="20" fillId="6" borderId="11" xfId="0" applyNumberFormat="1" applyFont="1" applyFill="1" applyBorder="1" applyAlignment="1">
      <alignment horizontal="right" vertical="center"/>
    </xf>
    <xf numFmtId="167" fontId="0" fillId="0" borderId="0" xfId="2" applyFont="1"/>
    <xf numFmtId="169" fontId="0" fillId="0" borderId="0" xfId="0" applyNumberFormat="1"/>
    <xf numFmtId="167" fontId="0" fillId="0" borderId="0" xfId="0" applyNumberFormat="1"/>
    <xf numFmtId="168" fontId="21" fillId="7" borderId="9" xfId="0" applyNumberFormat="1" applyFont="1" applyFill="1" applyBorder="1" applyAlignment="1">
      <alignment horizontal="right" vertical="center" wrapText="1"/>
    </xf>
    <xf numFmtId="0" fontId="0" fillId="7" borderId="0" xfId="0" applyFill="1"/>
    <xf numFmtId="0" fontId="24" fillId="0" borderId="0" xfId="0" applyFont="1" applyAlignment="1">
      <alignment horizontal="center" vertical="center"/>
    </xf>
    <xf numFmtId="0" fontId="27" fillId="0" borderId="0" xfId="0" applyFont="1" applyAlignment="1">
      <alignment horizontal="center" vertical="center"/>
    </xf>
    <xf numFmtId="0" fontId="30" fillId="0" borderId="12" xfId="3" applyFont="1" applyBorder="1" applyAlignment="1">
      <alignment horizontal="center"/>
    </xf>
    <xf numFmtId="170" fontId="30" fillId="0" borderId="13" xfId="3" applyNumberFormat="1" applyFont="1" applyBorder="1" applyAlignment="1">
      <alignment horizontal="center"/>
    </xf>
    <xf numFmtId="0" fontId="30" fillId="0" borderId="0" xfId="3" applyFont="1" applyAlignment="1">
      <alignment horizontal="center"/>
    </xf>
    <xf numFmtId="0" fontId="30" fillId="8" borderId="12" xfId="3" applyFont="1" applyFill="1" applyBorder="1"/>
    <xf numFmtId="170" fontId="29" fillId="0" borderId="13" xfId="3" applyNumberFormat="1" applyBorder="1"/>
    <xf numFmtId="0" fontId="29" fillId="0" borderId="0" xfId="3"/>
    <xf numFmtId="0" fontId="31" fillId="0" borderId="12" xfId="3" applyFont="1" applyBorder="1" applyAlignment="1">
      <alignment vertical="center" wrapText="1"/>
    </xf>
    <xf numFmtId="0" fontId="19" fillId="0" borderId="12" xfId="3" applyFont="1" applyBorder="1" applyAlignment="1">
      <alignment vertical="center"/>
    </xf>
    <xf numFmtId="170" fontId="23" fillId="0" borderId="13" xfId="3" applyNumberFormat="1" applyFont="1" applyBorder="1" applyAlignment="1">
      <alignment vertical="center"/>
    </xf>
    <xf numFmtId="0" fontId="19" fillId="0" borderId="12" xfId="4" applyFont="1" applyBorder="1"/>
    <xf numFmtId="170" fontId="25" fillId="10" borderId="13" xfId="3" applyNumberFormat="1" applyFont="1" applyFill="1" applyBorder="1" applyAlignment="1">
      <alignment vertical="center"/>
    </xf>
    <xf numFmtId="0" fontId="29" fillId="0" borderId="12" xfId="3" applyBorder="1"/>
    <xf numFmtId="170" fontId="29" fillId="0" borderId="0" xfId="3" applyNumberFormat="1"/>
    <xf numFmtId="170" fontId="30" fillId="0" borderId="13" xfId="3" applyNumberFormat="1" applyFont="1" applyBorder="1"/>
    <xf numFmtId="170" fontId="25" fillId="11" borderId="13" xfId="3" applyNumberFormat="1" applyFont="1" applyFill="1" applyBorder="1" applyAlignment="1">
      <alignment vertical="center"/>
    </xf>
    <xf numFmtId="170" fontId="29" fillId="12" borderId="13" xfId="3" applyNumberFormat="1" applyFill="1" applyBorder="1"/>
    <xf numFmtId="0" fontId="2" fillId="0" borderId="3" xfId="0" applyFont="1" applyBorder="1" applyAlignment="1">
      <alignment wrapText="1"/>
    </xf>
    <xf numFmtId="168" fontId="41" fillId="0" borderId="9" xfId="0" applyNumberFormat="1" applyFont="1" applyBorder="1" applyAlignment="1">
      <alignment horizontal="right" vertical="center" wrapText="1"/>
    </xf>
    <xf numFmtId="0" fontId="23" fillId="0" borderId="0" xfId="0" applyFont="1" applyAlignment="1">
      <alignment vertical="center"/>
    </xf>
    <xf numFmtId="0" fontId="23" fillId="0" borderId="0" xfId="0" applyFont="1" applyProtection="1">
      <protection locked="0"/>
    </xf>
    <xf numFmtId="0" fontId="23" fillId="0" borderId="0" xfId="0" applyFont="1"/>
    <xf numFmtId="0" fontId="40" fillId="3" borderId="5" xfId="0" applyFont="1" applyFill="1" applyBorder="1" applyAlignment="1">
      <alignment vertical="center"/>
    </xf>
    <xf numFmtId="0" fontId="40" fillId="3" borderId="2" xfId="0" applyFont="1" applyFill="1" applyBorder="1" applyAlignment="1">
      <alignment vertical="center"/>
    </xf>
    <xf numFmtId="168" fontId="41" fillId="0" borderId="0" xfId="0" applyNumberFormat="1" applyFont="1" applyAlignment="1">
      <alignment horizontal="right" vertical="center" wrapText="1"/>
    </xf>
    <xf numFmtId="168" fontId="35" fillId="5" borderId="15" xfId="0" applyNumberFormat="1" applyFont="1" applyFill="1" applyBorder="1" applyAlignment="1">
      <alignment horizontal="right" vertical="center"/>
    </xf>
    <xf numFmtId="168" fontId="41" fillId="0" borderId="16" xfId="0" applyNumberFormat="1" applyFont="1" applyBorder="1" applyAlignment="1">
      <alignment horizontal="right" vertical="center" wrapText="1"/>
    </xf>
    <xf numFmtId="0" fontId="34" fillId="0" borderId="0" xfId="0" applyFont="1"/>
    <xf numFmtId="0" fontId="34" fillId="0" borderId="0" xfId="0" applyFont="1" applyAlignment="1">
      <alignment vertical="center"/>
    </xf>
    <xf numFmtId="0" fontId="18" fillId="0" borderId="1" xfId="0" applyFont="1" applyBorder="1" applyProtection="1">
      <protection locked="0"/>
    </xf>
    <xf numFmtId="0" fontId="18" fillId="0" borderId="1" xfId="0" applyFont="1" applyBorder="1"/>
    <xf numFmtId="0" fontId="17" fillId="0" borderId="1" xfId="0" applyFont="1" applyBorder="1" applyProtection="1">
      <protection locked="0"/>
    </xf>
    <xf numFmtId="0" fontId="34" fillId="0" borderId="0" xfId="0" applyFont="1" applyProtection="1">
      <protection locked="0"/>
    </xf>
    <xf numFmtId="0" fontId="6" fillId="3" borderId="0" xfId="0" applyFont="1" applyFill="1" applyAlignment="1">
      <alignment vertical="center"/>
    </xf>
    <xf numFmtId="0" fontId="6" fillId="0" borderId="0" xfId="0" applyFont="1" applyAlignment="1">
      <alignment vertical="center"/>
    </xf>
    <xf numFmtId="168" fontId="20" fillId="0" borderId="0" xfId="0" applyNumberFormat="1" applyFont="1" applyAlignment="1">
      <alignment horizontal="right" vertical="center"/>
    </xf>
    <xf numFmtId="168" fontId="21" fillId="0" borderId="0" xfId="0" applyNumberFormat="1" applyFont="1" applyAlignment="1">
      <alignment horizontal="right" vertical="center" wrapText="1"/>
    </xf>
    <xf numFmtId="168" fontId="26" fillId="0" borderId="12" xfId="0" applyNumberFormat="1" applyFont="1" applyBorder="1" applyAlignment="1">
      <alignment horizontal="right" vertical="center" wrapText="1"/>
    </xf>
    <xf numFmtId="168" fontId="21" fillId="0" borderId="12" xfId="0" applyNumberFormat="1" applyFont="1" applyBorder="1" applyAlignment="1">
      <alignment horizontal="right" vertical="center" wrapText="1"/>
    </xf>
    <xf numFmtId="168" fontId="26" fillId="0" borderId="14" xfId="0" applyNumberFormat="1" applyFont="1" applyBorder="1" applyAlignment="1">
      <alignment horizontal="right" vertical="center" wrapText="1"/>
    </xf>
    <xf numFmtId="168" fontId="43" fillId="5" borderId="17" xfId="0" applyNumberFormat="1" applyFont="1" applyFill="1" applyBorder="1" applyAlignment="1">
      <alignment horizontal="right" vertical="center"/>
    </xf>
    <xf numFmtId="0" fontId="12" fillId="0" borderId="1" xfId="0" applyFont="1" applyBorder="1" applyProtection="1">
      <protection locked="0"/>
    </xf>
    <xf numFmtId="168" fontId="21" fillId="7" borderId="0" xfId="0" applyNumberFormat="1" applyFont="1" applyFill="1" applyAlignment="1">
      <alignment horizontal="right" vertical="center" wrapText="1"/>
    </xf>
    <xf numFmtId="168" fontId="26" fillId="7" borderId="12" xfId="0" applyNumberFormat="1" applyFont="1" applyFill="1" applyBorder="1" applyAlignment="1">
      <alignment horizontal="right" vertical="center" wrapText="1"/>
    </xf>
    <xf numFmtId="168" fontId="43" fillId="4" borderId="15" xfId="0" applyNumberFormat="1" applyFont="1" applyFill="1" applyBorder="1" applyAlignment="1">
      <alignment horizontal="right" vertical="center"/>
    </xf>
    <xf numFmtId="0" fontId="26" fillId="7" borderId="0" xfId="0" applyFont="1" applyFill="1" applyAlignment="1">
      <alignment horizontal="center" vertical="center" wrapText="1"/>
    </xf>
    <xf numFmtId="0" fontId="26" fillId="0" borderId="0" xfId="0" applyFont="1" applyAlignment="1">
      <alignment horizontal="center" vertical="center" wrapText="1"/>
    </xf>
    <xf numFmtId="0" fontId="25" fillId="0" borderId="0" xfId="0" applyFont="1"/>
    <xf numFmtId="0" fontId="39" fillId="0" borderId="0" xfId="0" applyFont="1" applyAlignment="1">
      <alignment vertical="center"/>
    </xf>
    <xf numFmtId="0" fontId="25" fillId="0" borderId="0" xfId="0" applyFont="1" applyAlignment="1">
      <alignment horizontal="center"/>
    </xf>
    <xf numFmtId="0" fontId="3" fillId="0" borderId="0" xfId="0" applyFont="1"/>
    <xf numFmtId="168" fontId="26" fillId="0" borderId="0" xfId="0" applyNumberFormat="1" applyFont="1" applyAlignment="1">
      <alignment horizontal="right" vertical="center" wrapText="1"/>
    </xf>
    <xf numFmtId="168" fontId="28" fillId="4" borderId="10" xfId="0" applyNumberFormat="1" applyFont="1" applyFill="1" applyBorder="1" applyAlignment="1">
      <alignment horizontal="right" vertical="center"/>
    </xf>
    <xf numFmtId="168" fontId="21" fillId="7" borderId="12" xfId="0" applyNumberFormat="1" applyFont="1" applyFill="1" applyBorder="1" applyAlignment="1">
      <alignment horizontal="right" vertical="center" wrapText="1"/>
    </xf>
    <xf numFmtId="0" fontId="46" fillId="3" borderId="2" xfId="0" applyFont="1" applyFill="1" applyBorder="1" applyAlignment="1">
      <alignment vertical="center"/>
    </xf>
    <xf numFmtId="168" fontId="43" fillId="5" borderId="15" xfId="0" applyNumberFormat="1" applyFont="1" applyFill="1" applyBorder="1" applyAlignment="1">
      <alignment horizontal="right" vertical="center"/>
    </xf>
    <xf numFmtId="0" fontId="46" fillId="3" borderId="5" xfId="0" applyFont="1" applyFill="1" applyBorder="1" applyAlignment="1">
      <alignment vertical="center"/>
    </xf>
    <xf numFmtId="0" fontId="46" fillId="3" borderId="7" xfId="0" applyFont="1" applyFill="1" applyBorder="1" applyAlignment="1">
      <alignment vertical="center"/>
    </xf>
    <xf numFmtId="0" fontId="46" fillId="3" borderId="2" xfId="0" applyFont="1" applyFill="1" applyBorder="1" applyAlignment="1">
      <alignment vertical="center" wrapText="1"/>
    </xf>
    <xf numFmtId="0" fontId="7" fillId="0" borderId="0" xfId="0" applyFont="1" applyAlignment="1">
      <alignment vertical="center" wrapText="1"/>
    </xf>
    <xf numFmtId="170" fontId="29" fillId="0" borderId="12" xfId="3" applyNumberFormat="1" applyBorder="1"/>
    <xf numFmtId="170" fontId="25" fillId="0" borderId="13" xfId="3" applyNumberFormat="1" applyFont="1" applyBorder="1" applyAlignment="1">
      <alignment vertical="center"/>
    </xf>
    <xf numFmtId="0" fontId="46" fillId="0" borderId="5" xfId="0" applyFont="1" applyBorder="1" applyAlignment="1">
      <alignment vertical="center"/>
    </xf>
    <xf numFmtId="0" fontId="2" fillId="0" borderId="8" xfId="0" applyFont="1" applyBorder="1"/>
    <xf numFmtId="0" fontId="46" fillId="0" borderId="2" xfId="0" applyFont="1" applyBorder="1" applyAlignment="1">
      <alignment vertical="center"/>
    </xf>
    <xf numFmtId="0" fontId="40" fillId="0" borderId="2" xfId="0" applyFont="1" applyBorder="1" applyAlignment="1">
      <alignment vertical="center"/>
    </xf>
    <xf numFmtId="0" fontId="18" fillId="0" borderId="0" xfId="0" applyFont="1"/>
    <xf numFmtId="168" fontId="42" fillId="0" borderId="12" xfId="0" applyNumberFormat="1" applyFont="1" applyBorder="1" applyAlignment="1">
      <alignment horizontal="right" vertical="center" wrapText="1"/>
    </xf>
    <xf numFmtId="168" fontId="42" fillId="0" borderId="0" xfId="0" applyNumberFormat="1" applyFont="1" applyAlignment="1">
      <alignment horizontal="right" vertical="center" wrapText="1"/>
    </xf>
    <xf numFmtId="168" fontId="42" fillId="0" borderId="15" xfId="0" applyNumberFormat="1" applyFont="1" applyBorder="1" applyAlignment="1">
      <alignment horizontal="right" vertical="center" wrapText="1"/>
    </xf>
    <xf numFmtId="0" fontId="30" fillId="8" borderId="18" xfId="3" applyFont="1" applyFill="1" applyBorder="1"/>
    <xf numFmtId="0" fontId="29" fillId="0" borderId="19" xfId="3" applyBorder="1"/>
    <xf numFmtId="170" fontId="29" fillId="0" borderId="19" xfId="3" applyNumberFormat="1" applyBorder="1"/>
    <xf numFmtId="170" fontId="29" fillId="0" borderId="14" xfId="3" applyNumberFormat="1" applyBorder="1"/>
    <xf numFmtId="0" fontId="30" fillId="0" borderId="13" xfId="3" applyFont="1" applyBorder="1" applyAlignment="1">
      <alignment horizontal="center"/>
    </xf>
    <xf numFmtId="0" fontId="30" fillId="0" borderId="12" xfId="3" applyFont="1" applyBorder="1"/>
    <xf numFmtId="0" fontId="33" fillId="0" borderId="12" xfId="3" applyFont="1" applyBorder="1" applyAlignment="1">
      <alignment vertical="center"/>
    </xf>
    <xf numFmtId="0" fontId="47" fillId="0" borderId="0" xfId="3" applyFont="1"/>
    <xf numFmtId="0" fontId="2" fillId="0" borderId="0" xfId="0" applyFont="1" applyAlignment="1">
      <alignment wrapText="1"/>
    </xf>
    <xf numFmtId="168" fontId="41" fillId="7" borderId="9" xfId="0" applyNumberFormat="1" applyFont="1" applyFill="1" applyBorder="1" applyAlignment="1">
      <alignment horizontal="right" vertical="center" wrapText="1"/>
    </xf>
    <xf numFmtId="168" fontId="41" fillId="7" borderId="0" xfId="0" applyNumberFormat="1" applyFont="1" applyFill="1" applyAlignment="1">
      <alignment horizontal="right" vertical="center" wrapText="1"/>
    </xf>
    <xf numFmtId="168" fontId="42" fillId="7" borderId="12" xfId="0" applyNumberFormat="1" applyFont="1" applyFill="1" applyBorder="1" applyAlignment="1">
      <alignment horizontal="right" vertical="center" wrapText="1"/>
    </xf>
    <xf numFmtId="168" fontId="35" fillId="7" borderId="15" xfId="0" applyNumberFormat="1" applyFont="1" applyFill="1" applyBorder="1" applyAlignment="1">
      <alignment horizontal="right" vertical="center"/>
    </xf>
    <xf numFmtId="168" fontId="42" fillId="7" borderId="0" xfId="0" applyNumberFormat="1" applyFont="1" applyFill="1" applyAlignment="1">
      <alignment horizontal="right" vertical="center" wrapText="1"/>
    </xf>
    <xf numFmtId="168" fontId="42" fillId="7" borderId="15" xfId="0" applyNumberFormat="1" applyFont="1" applyFill="1" applyBorder="1" applyAlignment="1">
      <alignment horizontal="right" vertical="center" wrapText="1"/>
    </xf>
    <xf numFmtId="0" fontId="19" fillId="0" borderId="0" xfId="3" applyFont="1" applyAlignment="1">
      <alignment vertical="center"/>
    </xf>
    <xf numFmtId="170" fontId="25" fillId="0" borderId="0" xfId="3" applyNumberFormat="1" applyFont="1" applyAlignment="1">
      <alignment vertical="center"/>
    </xf>
    <xf numFmtId="0" fontId="33" fillId="0" borderId="0" xfId="3" applyFont="1" applyAlignment="1">
      <alignment vertical="center"/>
    </xf>
    <xf numFmtId="0" fontId="48" fillId="0" borderId="0" xfId="0" applyFont="1" applyAlignment="1">
      <alignment horizontal="center" vertical="center"/>
    </xf>
    <xf numFmtId="0" fontId="49" fillId="0" borderId="0" xfId="3" applyFont="1" applyAlignment="1">
      <alignment horizontal="center"/>
    </xf>
    <xf numFmtId="0" fontId="29" fillId="0" borderId="14" xfId="3" applyBorder="1"/>
    <xf numFmtId="170" fontId="25" fillId="10" borderId="20" xfId="3" applyNumberFormat="1" applyFont="1" applyFill="1" applyBorder="1" applyAlignment="1">
      <alignment vertical="center"/>
    </xf>
    <xf numFmtId="0" fontId="47" fillId="13" borderId="0" xfId="3" applyFont="1" applyFill="1"/>
    <xf numFmtId="170" fontId="30" fillId="13" borderId="13" xfId="3" applyNumberFormat="1" applyFont="1" applyFill="1" applyBorder="1"/>
    <xf numFmtId="170" fontId="25" fillId="13" borderId="13" xfId="3" applyNumberFormat="1" applyFont="1" applyFill="1" applyBorder="1" applyAlignment="1">
      <alignment vertical="center"/>
    </xf>
    <xf numFmtId="165" fontId="34" fillId="0" borderId="0" xfId="0" applyNumberFormat="1" applyFont="1"/>
    <xf numFmtId="168" fontId="50" fillId="0" borderId="9" xfId="0" applyNumberFormat="1" applyFont="1" applyBorder="1" applyAlignment="1">
      <alignment horizontal="right" vertical="center" wrapText="1"/>
    </xf>
    <xf numFmtId="0" fontId="50" fillId="0" borderId="9" xfId="0" applyFont="1" applyBorder="1" applyAlignment="1">
      <alignment horizontal="left" vertical="center" wrapText="1"/>
    </xf>
    <xf numFmtId="0" fontId="51" fillId="0" borderId="0" xfId="0" applyFont="1" applyAlignment="1">
      <alignment vertical="center"/>
    </xf>
    <xf numFmtId="168" fontId="21" fillId="0" borderId="14" xfId="0" applyNumberFormat="1" applyFont="1" applyBorder="1" applyAlignment="1">
      <alignment horizontal="right" vertical="center" wrapText="1"/>
    </xf>
    <xf numFmtId="0" fontId="18" fillId="0" borderId="1" xfId="0" applyFont="1" applyBorder="1" applyAlignment="1">
      <alignment horizontal="left" indent="2"/>
    </xf>
    <xf numFmtId="165" fontId="21" fillId="7" borderId="9" xfId="0" applyNumberFormat="1" applyFont="1" applyFill="1" applyBorder="1" applyAlignment="1">
      <alignment horizontal="right" vertical="center" wrapText="1"/>
    </xf>
    <xf numFmtId="165" fontId="21" fillId="0" borderId="9" xfId="0" applyNumberFormat="1" applyFont="1" applyBorder="1" applyAlignment="1">
      <alignment horizontal="right" vertical="center" wrapText="1"/>
    </xf>
    <xf numFmtId="165" fontId="21" fillId="0" borderId="0" xfId="0" applyNumberFormat="1" applyFont="1" applyAlignment="1">
      <alignment horizontal="right" vertical="center" wrapText="1"/>
    </xf>
    <xf numFmtId="0" fontId="4" fillId="0" borderId="1" xfId="0" applyFont="1" applyBorder="1"/>
    <xf numFmtId="0" fontId="7" fillId="0" borderId="0" xfId="0" applyFont="1" applyAlignment="1">
      <alignment vertical="center"/>
    </xf>
    <xf numFmtId="168" fontId="21" fillId="0" borderId="19" xfId="0" applyNumberFormat="1" applyFont="1" applyBorder="1" applyAlignment="1">
      <alignment horizontal="right" vertical="center" wrapText="1"/>
    </xf>
    <xf numFmtId="168" fontId="0" fillId="0" borderId="0" xfId="0" applyNumberFormat="1"/>
    <xf numFmtId="0" fontId="36" fillId="0" borderId="0" xfId="6"/>
    <xf numFmtId="0" fontId="54" fillId="0" borderId="0" xfId="6" applyFont="1" applyAlignment="1">
      <alignment horizontal="left" wrapText="1"/>
    </xf>
    <xf numFmtId="0" fontId="58" fillId="14" borderId="13" xfId="6" applyFont="1" applyFill="1" applyBorder="1" applyAlignment="1">
      <alignment horizontal="center" vertical="center" wrapText="1"/>
    </xf>
    <xf numFmtId="0" fontId="60" fillId="14" borderId="13" xfId="6" applyFont="1" applyFill="1" applyBorder="1" applyAlignment="1">
      <alignment horizontal="center" vertical="center" wrapText="1"/>
    </xf>
    <xf numFmtId="0" fontId="61" fillId="14" borderId="13" xfId="6" applyFont="1" applyFill="1" applyBorder="1" applyAlignment="1">
      <alignment horizontal="center" vertical="center" wrapText="1"/>
    </xf>
    <xf numFmtId="0" fontId="36" fillId="0" borderId="20" xfId="6" applyBorder="1"/>
    <xf numFmtId="0" fontId="36" fillId="0" borderId="20" xfId="6" applyBorder="1" applyAlignment="1">
      <alignment horizontal="center"/>
    </xf>
    <xf numFmtId="0" fontId="36" fillId="0" borderId="13" xfId="6" applyBorder="1"/>
    <xf numFmtId="168" fontId="41" fillId="12" borderId="0" xfId="0" applyNumberFormat="1" applyFont="1" applyFill="1" applyAlignment="1">
      <alignment horizontal="right" vertical="center" wrapText="1"/>
    </xf>
    <xf numFmtId="0" fontId="0" fillId="0" borderId="0" xfId="0" applyAlignment="1">
      <alignment horizontal="right" vertical="top"/>
    </xf>
    <xf numFmtId="0" fontId="0" fillId="0" borderId="0" xfId="0" applyAlignment="1">
      <alignment vertical="top"/>
    </xf>
    <xf numFmtId="0" fontId="65" fillId="0" borderId="20" xfId="0" applyFont="1" applyBorder="1" applyAlignment="1">
      <alignment horizontal="left" vertical="center" wrapText="1"/>
    </xf>
    <xf numFmtId="0" fontId="25" fillId="0" borderId="24"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pplyAlignment="1">
      <alignment horizontal="center" vertical="center" wrapText="1"/>
    </xf>
    <xf numFmtId="0" fontId="25" fillId="0" borderId="14" xfId="0" applyFont="1" applyBorder="1" applyAlignment="1">
      <alignment horizontal="left" vertical="center" wrapText="1"/>
    </xf>
    <xf numFmtId="0" fontId="46" fillId="0" borderId="14" xfId="0" applyFont="1" applyBorder="1" applyAlignment="1" applyProtection="1">
      <alignment horizontal="left" vertical="center" wrapText="1"/>
      <protection locked="0"/>
    </xf>
    <xf numFmtId="0" fontId="46" fillId="0" borderId="25" xfId="0" applyFont="1" applyBorder="1" applyAlignment="1" applyProtection="1">
      <alignment horizontal="left" vertical="center" wrapText="1"/>
      <protection locked="0"/>
    </xf>
    <xf numFmtId="0" fontId="69" fillId="0" borderId="0" xfId="0" applyFont="1" applyAlignment="1">
      <alignment vertical="top"/>
    </xf>
    <xf numFmtId="0" fontId="0" fillId="0" borderId="13" xfId="0" applyBorder="1" applyAlignment="1">
      <alignment vertical="center" wrapText="1"/>
    </xf>
    <xf numFmtId="0" fontId="65" fillId="0" borderId="0" xfId="0" applyFont="1" applyAlignment="1">
      <alignment vertical="top"/>
    </xf>
    <xf numFmtId="0" fontId="70" fillId="0" borderId="13" xfId="0" applyFont="1" applyBorder="1" applyAlignment="1">
      <alignment vertical="center" wrapText="1"/>
    </xf>
    <xf numFmtId="0" fontId="72" fillId="0" borderId="0" xfId="0" applyFont="1" applyAlignment="1">
      <alignment horizontal="right" vertical="top"/>
    </xf>
    <xf numFmtId="0" fontId="0" fillId="0" borderId="28" xfId="0" applyBorder="1" applyAlignment="1">
      <alignment horizontal="left" vertical="center" wrapText="1"/>
    </xf>
    <xf numFmtId="0" fontId="25" fillId="0" borderId="28"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62" fillId="0" borderId="0" xfId="0" applyFont="1" applyAlignment="1">
      <alignment horizontal="left" vertical="center" wrapText="1"/>
    </xf>
    <xf numFmtId="0" fontId="62" fillId="0" borderId="29" xfId="0" applyFont="1" applyBorder="1" applyAlignment="1">
      <alignment horizontal="left" vertical="center" wrapText="1"/>
    </xf>
    <xf numFmtId="0" fontId="72" fillId="0" borderId="0" xfId="0" applyFont="1" applyAlignment="1">
      <alignment vertical="top"/>
    </xf>
    <xf numFmtId="0" fontId="75" fillId="0" borderId="28" xfId="0" applyFont="1" applyBorder="1" applyAlignment="1">
      <alignment horizontal="left" vertical="center" wrapText="1"/>
    </xf>
    <xf numFmtId="0" fontId="62" fillId="0" borderId="14" xfId="0" applyFont="1" applyBorder="1" applyAlignment="1">
      <alignment horizontal="left" vertical="center" wrapText="1"/>
    </xf>
    <xf numFmtId="0" fontId="62" fillId="0" borderId="25" xfId="0" applyFont="1" applyBorder="1" applyAlignment="1">
      <alignment horizontal="left" vertical="center" wrapText="1"/>
    </xf>
    <xf numFmtId="0" fontId="0" fillId="0" borderId="24" xfId="0" applyBorder="1" applyAlignment="1">
      <alignment vertical="center" wrapText="1"/>
    </xf>
    <xf numFmtId="0" fontId="0" fillId="0" borderId="28" xfId="0" applyBorder="1" applyAlignment="1">
      <alignment vertical="center" wrapText="1"/>
    </xf>
    <xf numFmtId="0" fontId="77" fillId="0" borderId="28" xfId="0" applyFont="1" applyBorder="1" applyAlignment="1">
      <alignment vertical="center" wrapText="1"/>
    </xf>
    <xf numFmtId="0" fontId="35" fillId="0" borderId="14" xfId="0" applyFont="1" applyBorder="1" applyAlignment="1">
      <alignment horizontal="center" vertical="center" wrapText="1"/>
    </xf>
    <xf numFmtId="0" fontId="77" fillId="0" borderId="31" xfId="0" applyFont="1" applyBorder="1" applyAlignment="1">
      <alignment vertical="top" wrapText="1"/>
    </xf>
    <xf numFmtId="0" fontId="25" fillId="0" borderId="32" xfId="0" applyFont="1" applyBorder="1" applyAlignment="1">
      <alignment horizontal="left" vertical="center"/>
    </xf>
    <xf numFmtId="0" fontId="25" fillId="0" borderId="19" xfId="0" applyFont="1" applyBorder="1" applyAlignment="1">
      <alignment horizontal="left" vertical="center"/>
    </xf>
    <xf numFmtId="0" fontId="25" fillId="0" borderId="19" xfId="0" applyFont="1" applyBorder="1" applyAlignment="1">
      <alignment horizontal="center" vertical="center" wrapText="1"/>
    </xf>
    <xf numFmtId="0" fontId="25" fillId="0" borderId="19" xfId="0" applyFont="1" applyBorder="1" applyAlignment="1">
      <alignment horizontal="left" vertical="center" wrapText="1"/>
    </xf>
    <xf numFmtId="0" fontId="35" fillId="0" borderId="19" xfId="0" applyFont="1" applyBorder="1" applyAlignment="1">
      <alignment horizontal="center" vertical="center" wrapText="1"/>
    </xf>
    <xf numFmtId="0" fontId="62" fillId="0" borderId="33" xfId="0" applyFont="1" applyBorder="1" applyAlignment="1">
      <alignment horizontal="left" vertical="center" wrapText="1"/>
    </xf>
    <xf numFmtId="0" fontId="75" fillId="0" borderId="24" xfId="0" applyFont="1" applyBorder="1" applyAlignment="1">
      <alignment vertical="top" wrapText="1"/>
    </xf>
    <xf numFmtId="0" fontId="19" fillId="0" borderId="24" xfId="0" applyFont="1" applyBorder="1" applyAlignment="1">
      <alignment vertical="center" wrapText="1"/>
    </xf>
    <xf numFmtId="0" fontId="19" fillId="0" borderId="21" xfId="0" applyFont="1" applyBorder="1" applyAlignment="1">
      <alignment vertical="center" wrapText="1"/>
    </xf>
    <xf numFmtId="0" fontId="25" fillId="0" borderId="21" xfId="0" applyFont="1" applyBorder="1" applyAlignment="1">
      <alignment horizontal="left" vertical="center"/>
    </xf>
    <xf numFmtId="0" fontId="25" fillId="0" borderId="12" xfId="0" applyFont="1" applyBorder="1" applyAlignment="1">
      <alignment horizontal="left" vertical="center"/>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62" fillId="0" borderId="12" xfId="0" applyFont="1" applyBorder="1" applyAlignment="1">
      <alignment horizontal="left" vertical="center" wrapText="1"/>
    </xf>
    <xf numFmtId="0" fontId="62" fillId="0" borderId="18" xfId="0" applyFont="1" applyBorder="1" applyAlignment="1">
      <alignment horizontal="left" vertical="center" wrapText="1"/>
    </xf>
    <xf numFmtId="0" fontId="72" fillId="15" borderId="30" xfId="0" applyFont="1" applyFill="1" applyBorder="1" applyAlignment="1">
      <alignment horizontal="left" vertical="center"/>
    </xf>
    <xf numFmtId="0" fontId="25" fillId="0" borderId="28" xfId="0" applyFont="1" applyBorder="1" applyAlignment="1">
      <alignment horizontal="left" vertical="center" wrapText="1"/>
    </xf>
    <xf numFmtId="0" fontId="35" fillId="0" borderId="0" xfId="0" applyFont="1" applyAlignment="1">
      <alignment horizontal="center" vertical="center" wrapText="1"/>
    </xf>
    <xf numFmtId="0" fontId="75" fillId="0" borderId="24" xfId="0" applyFont="1" applyBorder="1" applyAlignment="1">
      <alignment vertical="center" wrapText="1"/>
    </xf>
    <xf numFmtId="0" fontId="45" fillId="15" borderId="34" xfId="0" applyFont="1" applyFill="1" applyBorder="1" applyAlignment="1">
      <alignment horizontal="left" vertical="center"/>
    </xf>
    <xf numFmtId="0" fontId="0" fillId="0" borderId="32" xfId="0" applyBorder="1" applyAlignment="1">
      <alignment vertical="top" wrapText="1"/>
    </xf>
    <xf numFmtId="0" fontId="75" fillId="0" borderId="28" xfId="0" applyFont="1" applyBorder="1" applyAlignment="1">
      <alignment vertical="top" wrapText="1"/>
    </xf>
    <xf numFmtId="0" fontId="45" fillId="15" borderId="30" xfId="0" applyFont="1" applyFill="1" applyBorder="1" applyAlignment="1">
      <alignment horizontal="left" vertical="center"/>
    </xf>
    <xf numFmtId="0" fontId="0" fillId="0" borderId="28" xfId="0" applyBorder="1" applyAlignment="1">
      <alignment vertical="top" wrapText="1"/>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0" fillId="0" borderId="31" xfId="0" applyBorder="1" applyAlignment="1">
      <alignment vertical="top" wrapText="1"/>
    </xf>
    <xf numFmtId="0" fontId="75" fillId="0" borderId="20" xfId="0" applyFont="1" applyBorder="1" applyAlignment="1">
      <alignment vertical="top" wrapText="1"/>
    </xf>
    <xf numFmtId="0" fontId="0" fillId="0" borderId="24" xfId="0" applyBorder="1" applyAlignment="1">
      <alignment vertical="top"/>
    </xf>
    <xf numFmtId="0" fontId="0" fillId="0" borderId="14" xfId="0" applyBorder="1" applyAlignment="1">
      <alignment vertical="top"/>
    </xf>
    <xf numFmtId="0" fontId="0" fillId="0" borderId="25" xfId="0" applyBorder="1" applyAlignment="1">
      <alignment vertical="top"/>
    </xf>
    <xf numFmtId="0" fontId="72" fillId="0" borderId="0" xfId="0" applyFont="1" applyAlignment="1">
      <alignment horizontal="left" vertical="top"/>
    </xf>
    <xf numFmtId="0" fontId="25" fillId="0" borderId="15" xfId="0" applyFont="1" applyBorder="1" applyAlignment="1">
      <alignment horizontal="left" vertical="center"/>
    </xf>
    <xf numFmtId="0" fontId="25" fillId="0" borderId="15" xfId="0" applyFont="1" applyBorder="1" applyAlignment="1">
      <alignment horizontal="center" vertical="center" wrapText="1"/>
    </xf>
    <xf numFmtId="0" fontId="25" fillId="0" borderId="36" xfId="0" applyFont="1" applyBorder="1" applyAlignment="1">
      <alignment horizontal="left" vertical="center" wrapText="1"/>
    </xf>
    <xf numFmtId="0" fontId="63" fillId="0" borderId="28" xfId="0" applyFont="1" applyBorder="1" applyAlignment="1">
      <alignment horizontal="left" vertical="top" wrapText="1"/>
    </xf>
    <xf numFmtId="0" fontId="63" fillId="0" borderId="0" xfId="0" applyFont="1" applyAlignment="1">
      <alignment horizontal="left" vertical="top" wrapText="1"/>
    </xf>
    <xf numFmtId="0" fontId="0" fillId="16" borderId="28" xfId="0" applyFill="1" applyBorder="1" applyAlignment="1">
      <alignment vertical="top"/>
    </xf>
    <xf numFmtId="0" fontId="0" fillId="16" borderId="0" xfId="0" applyFill="1" applyAlignment="1">
      <alignment vertical="top"/>
    </xf>
    <xf numFmtId="0" fontId="0" fillId="16" borderId="0" xfId="0" applyFill="1" applyAlignment="1">
      <alignment vertical="top" wrapText="1"/>
    </xf>
    <xf numFmtId="0" fontId="0" fillId="0" borderId="29" xfId="0" applyBorder="1" applyAlignment="1">
      <alignment vertical="top"/>
    </xf>
    <xf numFmtId="0" fontId="63" fillId="0" borderId="28" xfId="0" applyFont="1" applyBorder="1"/>
    <xf numFmtId="0" fontId="63" fillId="0" borderId="0" xfId="0" applyFont="1"/>
    <xf numFmtId="0" fontId="0" fillId="0" borderId="0" xfId="0" applyAlignment="1" applyProtection="1">
      <alignment vertical="top"/>
      <protection locked="0"/>
    </xf>
    <xf numFmtId="0" fontId="63" fillId="15" borderId="23" xfId="0" applyFont="1" applyFill="1" applyBorder="1"/>
    <xf numFmtId="0" fontId="63" fillId="15" borderId="17" xfId="0" applyFont="1" applyFill="1" applyBorder="1"/>
    <xf numFmtId="0" fontId="63" fillId="15" borderId="30" xfId="0" applyFont="1" applyFill="1" applyBorder="1"/>
    <xf numFmtId="0" fontId="25" fillId="0" borderId="17" xfId="0" applyFont="1" applyBorder="1" applyAlignment="1">
      <alignment vertical="center"/>
    </xf>
    <xf numFmtId="0" fontId="25" fillId="0" borderId="0" xfId="0" applyFont="1" applyAlignment="1" applyProtection="1">
      <alignment horizontal="left" vertical="top" wrapText="1"/>
      <protection locked="0"/>
    </xf>
    <xf numFmtId="0" fontId="25" fillId="16" borderId="0" xfId="0" applyFont="1" applyFill="1" applyAlignment="1">
      <alignment horizontal="left" vertical="top" wrapText="1"/>
    </xf>
    <xf numFmtId="0" fontId="63" fillId="15" borderId="31" xfId="0" applyFont="1" applyFill="1" applyBorder="1"/>
    <xf numFmtId="0" fontId="63" fillId="15" borderId="20" xfId="0" applyFont="1" applyFill="1" applyBorder="1"/>
    <xf numFmtId="0" fontId="63" fillId="15" borderId="25" xfId="0" applyFont="1" applyFill="1" applyBorder="1"/>
    <xf numFmtId="0" fontId="63" fillId="15" borderId="18" xfId="0" applyFont="1" applyFill="1" applyBorder="1" applyAlignment="1">
      <alignment horizontal="center" vertical="top" wrapText="1"/>
    </xf>
    <xf numFmtId="0" fontId="63" fillId="15" borderId="13" xfId="0" applyFont="1" applyFill="1" applyBorder="1" applyAlignment="1">
      <alignment horizontal="center" vertical="top" wrapText="1"/>
    </xf>
    <xf numFmtId="0" fontId="63" fillId="15" borderId="20" xfId="0" applyFont="1" applyFill="1" applyBorder="1" applyAlignment="1">
      <alignment vertical="top" wrapText="1"/>
    </xf>
    <xf numFmtId="0" fontId="63" fillId="15" borderId="20" xfId="0" applyFont="1" applyFill="1" applyBorder="1" applyAlignment="1">
      <alignment vertical="top"/>
    </xf>
    <xf numFmtId="0" fontId="0" fillId="0" borderId="13" xfId="0" applyBorder="1" applyAlignment="1" applyProtection="1">
      <alignment vertical="top"/>
      <protection locked="0"/>
    </xf>
    <xf numFmtId="166" fontId="0" fillId="0" borderId="13" xfId="26" applyFont="1" applyBorder="1" applyAlignment="1" applyProtection="1">
      <alignment vertical="top"/>
      <protection locked="0"/>
    </xf>
    <xf numFmtId="0" fontId="0" fillId="0" borderId="31" xfId="0" applyBorder="1" applyAlignment="1" applyProtection="1">
      <alignment vertical="top"/>
      <protection locked="0"/>
    </xf>
    <xf numFmtId="0" fontId="83" fillId="15" borderId="21" xfId="0" applyFont="1" applyFill="1" applyBorder="1" applyAlignment="1">
      <alignment horizontal="left" vertical="center" wrapText="1"/>
    </xf>
    <xf numFmtId="0" fontId="84" fillId="15" borderId="18" xfId="0" applyFont="1" applyFill="1" applyBorder="1" applyAlignment="1">
      <alignment vertical="top"/>
    </xf>
    <xf numFmtId="0" fontId="25" fillId="0" borderId="13" xfId="0" applyFont="1" applyBorder="1" applyAlignment="1">
      <alignment vertical="top"/>
    </xf>
    <xf numFmtId="166" fontId="25" fillId="0" borderId="13" xfId="26" applyFont="1" applyBorder="1" applyAlignment="1" applyProtection="1">
      <alignment vertical="top"/>
    </xf>
    <xf numFmtId="0" fontId="34" fillId="0" borderId="0" xfId="0" quotePrefix="1" applyFont="1" applyProtection="1">
      <protection locked="0"/>
    </xf>
    <xf numFmtId="168" fontId="43" fillId="4" borderId="37" xfId="0" applyNumberFormat="1" applyFont="1" applyFill="1" applyBorder="1" applyAlignment="1">
      <alignment horizontal="right" vertical="center"/>
    </xf>
    <xf numFmtId="168" fontId="41" fillId="12" borderId="22" xfId="0" applyNumberFormat="1" applyFont="1" applyFill="1" applyBorder="1" applyAlignment="1">
      <alignment horizontal="center" vertical="center" wrapText="1"/>
    </xf>
    <xf numFmtId="10" fontId="30" fillId="0" borderId="13" xfId="3" applyNumberFormat="1" applyFont="1" applyBorder="1" applyAlignment="1">
      <alignment horizontal="center"/>
    </xf>
    <xf numFmtId="10" fontId="29" fillId="0" borderId="13" xfId="3" applyNumberFormat="1" applyBorder="1"/>
    <xf numFmtId="10" fontId="23" fillId="0" borderId="13" xfId="3" applyNumberFormat="1" applyFont="1" applyBorder="1" applyAlignment="1">
      <alignment vertical="center"/>
    </xf>
    <xf numFmtId="10" fontId="23" fillId="10" borderId="13" xfId="3" applyNumberFormat="1" applyFont="1" applyFill="1" applyBorder="1" applyAlignment="1">
      <alignment vertical="center"/>
    </xf>
    <xf numFmtId="10" fontId="23" fillId="12" borderId="13" xfId="3" applyNumberFormat="1" applyFont="1" applyFill="1" applyBorder="1" applyAlignment="1">
      <alignment vertical="center"/>
    </xf>
    <xf numFmtId="10" fontId="25" fillId="9" borderId="13" xfId="3" applyNumberFormat="1" applyFont="1" applyFill="1" applyBorder="1" applyAlignment="1">
      <alignment vertical="center"/>
    </xf>
    <xf numFmtId="170" fontId="23" fillId="0" borderId="0" xfId="3" applyNumberFormat="1" applyFont="1" applyAlignment="1">
      <alignment vertical="center"/>
    </xf>
    <xf numFmtId="0" fontId="30" fillId="8" borderId="13" xfId="3" applyFont="1" applyFill="1" applyBorder="1"/>
    <xf numFmtId="0" fontId="31" fillId="0" borderId="13" xfId="3" applyFont="1" applyBorder="1" applyAlignment="1">
      <alignment vertical="center" wrapText="1"/>
    </xf>
    <xf numFmtId="0" fontId="19" fillId="0" borderId="13" xfId="3" applyFont="1" applyBorder="1" applyAlignment="1">
      <alignment vertical="center"/>
    </xf>
    <xf numFmtId="0" fontId="33" fillId="0" borderId="13" xfId="3" applyFont="1" applyBorder="1" applyAlignment="1">
      <alignment horizontal="left" vertical="center" indent="3"/>
    </xf>
    <xf numFmtId="0" fontId="85" fillId="0" borderId="13" xfId="3" applyFont="1" applyBorder="1" applyAlignment="1">
      <alignment vertical="center"/>
    </xf>
    <xf numFmtId="0" fontId="19" fillId="0" borderId="13" xfId="4" applyFont="1" applyBorder="1"/>
    <xf numFmtId="0" fontId="19" fillId="0" borderId="13" xfId="4" applyFont="1" applyBorder="1" applyAlignment="1">
      <alignment horizontal="left" indent="1"/>
    </xf>
    <xf numFmtId="0" fontId="19" fillId="0" borderId="13" xfId="3" applyFont="1" applyBorder="1" applyAlignment="1">
      <alignment horizontal="left" vertical="center" indent="1"/>
    </xf>
    <xf numFmtId="0" fontId="19" fillId="0" borderId="13" xfId="3" applyFont="1" applyBorder="1" applyAlignment="1">
      <alignment horizontal="left" vertical="center" indent="3"/>
    </xf>
    <xf numFmtId="0" fontId="35" fillId="0" borderId="13" xfId="3" applyFont="1" applyBorder="1" applyAlignment="1">
      <alignment vertical="center"/>
    </xf>
    <xf numFmtId="170" fontId="30" fillId="0" borderId="13" xfId="3" applyNumberFormat="1" applyFont="1" applyBorder="1" applyAlignment="1">
      <alignment horizontal="center" wrapText="1"/>
    </xf>
    <xf numFmtId="0" fontId="19" fillId="0" borderId="12" xfId="3" applyFont="1" applyBorder="1" applyAlignment="1">
      <alignment vertical="center" wrapText="1"/>
    </xf>
    <xf numFmtId="0" fontId="39" fillId="0" borderId="1" xfId="0" applyFont="1" applyBorder="1" applyAlignment="1">
      <alignment horizontal="left" indent="1"/>
    </xf>
    <xf numFmtId="168" fontId="15" fillId="4" borderId="10" xfId="0" applyNumberFormat="1" applyFont="1" applyFill="1" applyBorder="1" applyAlignment="1">
      <alignment horizontal="left" vertical="center" wrapText="1"/>
    </xf>
    <xf numFmtId="168" fontId="44" fillId="4" borderId="10" xfId="0" applyNumberFormat="1" applyFont="1" applyFill="1" applyBorder="1" applyAlignment="1">
      <alignment horizontal="left" vertical="center" wrapText="1"/>
    </xf>
    <xf numFmtId="0" fontId="12" fillId="19" borderId="1" xfId="0" applyFont="1" applyFill="1" applyBorder="1" applyProtection="1">
      <protection locked="0"/>
    </xf>
    <xf numFmtId="168" fontId="26" fillId="19" borderId="12" xfId="0" applyNumberFormat="1" applyFont="1" applyFill="1" applyBorder="1" applyAlignment="1">
      <alignment horizontal="right" vertical="center" wrapText="1"/>
    </xf>
    <xf numFmtId="165" fontId="88" fillId="19" borderId="12" xfId="0" applyNumberFormat="1" applyFont="1" applyFill="1" applyBorder="1" applyAlignment="1">
      <alignment horizontal="right" vertical="center" wrapText="1"/>
    </xf>
    <xf numFmtId="0" fontId="2" fillId="0" borderId="1" xfId="0" quotePrefix="1" applyFont="1" applyBorder="1" applyAlignment="1">
      <alignment horizontal="left" indent="2"/>
    </xf>
    <xf numFmtId="0" fontId="2" fillId="0" borderId="1" xfId="0" quotePrefix="1" applyFont="1" applyBorder="1" applyAlignment="1">
      <alignment horizontal="left" indent="3"/>
    </xf>
    <xf numFmtId="0" fontId="18" fillId="0" borderId="1" xfId="0" applyFont="1" applyBorder="1" applyAlignment="1">
      <alignment horizontal="left" indent="1"/>
    </xf>
    <xf numFmtId="0" fontId="86" fillId="0" borderId="0" xfId="0" applyFont="1" applyProtection="1">
      <protection locked="0"/>
    </xf>
    <xf numFmtId="165" fontId="21" fillId="7" borderId="0" xfId="0" applyNumberFormat="1" applyFont="1" applyFill="1" applyAlignment="1">
      <alignment horizontal="right" vertical="center" wrapText="1"/>
    </xf>
    <xf numFmtId="165" fontId="0" fillId="0" borderId="0" xfId="0" applyNumberFormat="1"/>
    <xf numFmtId="168" fontId="41" fillId="12" borderId="22" xfId="0" applyNumberFormat="1" applyFont="1" applyFill="1" applyBorder="1" applyAlignment="1">
      <alignment horizontal="right" vertical="center" wrapText="1"/>
    </xf>
    <xf numFmtId="168" fontId="41" fillId="0" borderId="19" xfId="0" applyNumberFormat="1" applyFont="1" applyBorder="1" applyAlignment="1">
      <alignment horizontal="right" vertical="center" wrapText="1"/>
    </xf>
    <xf numFmtId="168" fontId="35" fillId="0" borderId="15" xfId="0" applyNumberFormat="1" applyFont="1" applyBorder="1" applyAlignment="1">
      <alignment horizontal="right" vertical="center"/>
    </xf>
    <xf numFmtId="168" fontId="42" fillId="12" borderId="0" xfId="0" applyNumberFormat="1" applyFont="1" applyFill="1" applyAlignment="1">
      <alignment horizontal="right" vertical="center" wrapText="1"/>
    </xf>
    <xf numFmtId="168" fontId="42" fillId="12" borderId="15" xfId="0" applyNumberFormat="1" applyFont="1" applyFill="1" applyBorder="1" applyAlignment="1">
      <alignment horizontal="right" vertical="center" wrapText="1"/>
    </xf>
    <xf numFmtId="0" fontId="34" fillId="3" borderId="0" xfId="0" applyFont="1" applyFill="1" applyAlignment="1">
      <alignment vertical="center"/>
    </xf>
    <xf numFmtId="0" fontId="40" fillId="3" borderId="0" xfId="0" applyFont="1" applyFill="1" applyAlignment="1">
      <alignment vertical="center"/>
    </xf>
    <xf numFmtId="168" fontId="41" fillId="19" borderId="9" xfId="0" applyNumberFormat="1" applyFont="1" applyFill="1" applyBorder="1" applyAlignment="1">
      <alignment horizontal="right" vertical="center" wrapText="1"/>
    </xf>
    <xf numFmtId="170" fontId="23" fillId="20" borderId="13" xfId="3" applyNumberFormat="1" applyFont="1" applyFill="1" applyBorder="1" applyAlignment="1">
      <alignment vertical="center"/>
    </xf>
    <xf numFmtId="168" fontId="21" fillId="19" borderId="9" xfId="0" applyNumberFormat="1" applyFont="1" applyFill="1" applyBorder="1" applyAlignment="1">
      <alignment horizontal="right" vertical="center" wrapText="1"/>
    </xf>
    <xf numFmtId="168" fontId="21" fillId="19" borderId="0" xfId="0" applyNumberFormat="1" applyFont="1" applyFill="1" applyAlignment="1">
      <alignment horizontal="right" vertical="center" wrapText="1"/>
    </xf>
    <xf numFmtId="165" fontId="34" fillId="19" borderId="0" xfId="0" applyNumberFormat="1" applyFont="1" applyFill="1"/>
    <xf numFmtId="168" fontId="21" fillId="19" borderId="16" xfId="0" applyNumberFormat="1" applyFont="1" applyFill="1" applyBorder="1" applyAlignment="1">
      <alignment horizontal="right" vertical="center" wrapText="1"/>
    </xf>
    <xf numFmtId="0" fontId="2" fillId="0" borderId="1" xfId="0" applyFont="1" applyBorder="1" applyAlignment="1">
      <alignment horizontal="left" indent="3"/>
    </xf>
    <xf numFmtId="165" fontId="50" fillId="0" borderId="9" xfId="0" applyNumberFormat="1" applyFont="1" applyBorder="1" applyAlignment="1">
      <alignment horizontal="right" vertical="center" wrapText="1"/>
    </xf>
    <xf numFmtId="165" fontId="50" fillId="0" borderId="0" xfId="0" applyNumberFormat="1" applyFont="1" applyAlignment="1">
      <alignment horizontal="right" vertical="center" wrapText="1"/>
    </xf>
    <xf numFmtId="165" fontId="50" fillId="0" borderId="12" xfId="0" applyNumberFormat="1" applyFont="1" applyBorder="1" applyAlignment="1">
      <alignment horizontal="right" vertical="center" wrapText="1"/>
    </xf>
    <xf numFmtId="0" fontId="0" fillId="0" borderId="21" xfId="0" applyBorder="1" applyAlignment="1">
      <alignment vertical="center" wrapText="1"/>
    </xf>
    <xf numFmtId="0" fontId="25" fillId="0" borderId="18" xfId="0" applyFont="1" applyBorder="1" applyAlignment="1">
      <alignment horizontal="left" vertical="center" wrapText="1"/>
    </xf>
    <xf numFmtId="0" fontId="14" fillId="0" borderId="0" xfId="1" applyFont="1" applyFill="1" applyAlignment="1">
      <alignment horizontal="center" vertical="center"/>
    </xf>
    <xf numFmtId="0" fontId="22" fillId="0" borderId="0" xfId="0" applyFont="1" applyAlignment="1">
      <alignment horizontal="center" vertical="center" wrapText="1"/>
    </xf>
    <xf numFmtId="0" fontId="7" fillId="0" borderId="1" xfId="0" applyFont="1" applyBorder="1" applyAlignment="1">
      <alignment vertical="center" wrapText="1"/>
    </xf>
    <xf numFmtId="0" fontId="21" fillId="0" borderId="9" xfId="0" applyFont="1" applyBorder="1" applyAlignment="1">
      <alignment horizontal="right" vertical="center" wrapText="1"/>
    </xf>
    <xf numFmtId="0" fontId="21" fillId="0" borderId="0" xfId="0" applyFont="1" applyAlignment="1">
      <alignment horizontal="right" vertical="center" wrapText="1"/>
    </xf>
    <xf numFmtId="0" fontId="0" fillId="0" borderId="0" xfId="0" applyAlignment="1">
      <alignment vertical="center" wrapText="1"/>
    </xf>
    <xf numFmtId="0" fontId="89" fillId="0" borderId="1" xfId="0" applyFont="1" applyBorder="1" applyAlignment="1">
      <alignment horizontal="left" indent="1"/>
    </xf>
    <xf numFmtId="0" fontId="24" fillId="0" borderId="0" xfId="0" applyFont="1"/>
    <xf numFmtId="0" fontId="0" fillId="0" borderId="1" xfId="0" applyBorder="1"/>
    <xf numFmtId="0" fontId="18" fillId="18" borderId="0" xfId="0" applyFont="1" applyFill="1" applyAlignment="1">
      <alignment horizontal="left" indent="2"/>
    </xf>
    <xf numFmtId="165" fontId="21" fillId="18" borderId="0" xfId="0" applyNumberFormat="1" applyFont="1" applyFill="1" applyAlignment="1">
      <alignment horizontal="right" vertical="center" wrapText="1"/>
    </xf>
    <xf numFmtId="0" fontId="3" fillId="0" borderId="3" xfId="0" applyFont="1" applyBorder="1" applyAlignment="1">
      <alignment wrapText="1"/>
    </xf>
    <xf numFmtId="168" fontId="42" fillId="7" borderId="9" xfId="0" applyNumberFormat="1" applyFont="1" applyFill="1" applyBorder="1" applyAlignment="1">
      <alignment horizontal="right" vertical="center" wrapText="1"/>
    </xf>
    <xf numFmtId="168" fontId="42" fillId="12" borderId="0" xfId="0" applyNumberFormat="1" applyFont="1" applyFill="1" applyAlignment="1">
      <alignment horizontal="center" vertical="center" wrapText="1"/>
    </xf>
    <xf numFmtId="168" fontId="42" fillId="0" borderId="9" xfId="0" applyNumberFormat="1" applyFont="1" applyBorder="1" applyAlignment="1">
      <alignment horizontal="right" vertical="center" wrapText="1"/>
    </xf>
    <xf numFmtId="170" fontId="0" fillId="0" borderId="0" xfId="2" applyNumberFormat="1" applyFont="1"/>
    <xf numFmtId="168" fontId="21" fillId="7" borderId="39" xfId="0" applyNumberFormat="1" applyFont="1" applyFill="1" applyBorder="1" applyAlignment="1">
      <alignment horizontal="right" vertical="center" wrapText="1"/>
    </xf>
    <xf numFmtId="168" fontId="21" fillId="12" borderId="9" xfId="0" applyNumberFormat="1" applyFont="1" applyFill="1" applyBorder="1" applyAlignment="1">
      <alignment horizontal="right" vertical="center" wrapText="1"/>
    </xf>
    <xf numFmtId="0" fontId="0" fillId="0" borderId="0" xfId="0" applyAlignment="1">
      <alignment horizontal="left" vertical="center" wrapText="1"/>
    </xf>
    <xf numFmtId="0" fontId="2" fillId="12" borderId="3" xfId="0" applyFont="1" applyFill="1" applyBorder="1"/>
    <xf numFmtId="0" fontId="93" fillId="3" borderId="0" xfId="0" applyFont="1" applyFill="1" applyAlignment="1">
      <alignment vertical="center"/>
    </xf>
    <xf numFmtId="171" fontId="0" fillId="0" borderId="0" xfId="0" applyNumberFormat="1"/>
    <xf numFmtId="171" fontId="30" fillId="0" borderId="13" xfId="3" applyNumberFormat="1" applyFont="1" applyBorder="1" applyAlignment="1">
      <alignment horizontal="center"/>
    </xf>
    <xf numFmtId="171" fontId="29" fillId="0" borderId="13" xfId="3" applyNumberFormat="1" applyBorder="1"/>
    <xf numFmtId="171" fontId="23" fillId="0" borderId="13" xfId="3" applyNumberFormat="1" applyFont="1" applyBorder="1" applyAlignment="1">
      <alignment vertical="center"/>
    </xf>
    <xf numFmtId="171" fontId="23" fillId="10" borderId="13" xfId="3" applyNumberFormat="1" applyFont="1" applyFill="1" applyBorder="1" applyAlignment="1">
      <alignment vertical="center"/>
    </xf>
    <xf numFmtId="171" fontId="23" fillId="12" borderId="13" xfId="3" applyNumberFormat="1" applyFont="1" applyFill="1" applyBorder="1" applyAlignment="1">
      <alignment vertical="center"/>
    </xf>
    <xf numFmtId="171" fontId="25" fillId="9" borderId="13" xfId="3" applyNumberFormat="1" applyFont="1" applyFill="1" applyBorder="1" applyAlignment="1">
      <alignment vertical="center"/>
    </xf>
    <xf numFmtId="171" fontId="29" fillId="0" borderId="0" xfId="3" applyNumberFormat="1"/>
    <xf numFmtId="171" fontId="50" fillId="0" borderId="9" xfId="27" applyNumberFormat="1" applyFont="1" applyFill="1" applyBorder="1" applyAlignment="1">
      <alignment horizontal="right" vertical="center" wrapText="1"/>
    </xf>
    <xf numFmtId="171" fontId="34" fillId="0" borderId="0" xfId="27" applyNumberFormat="1" applyFont="1"/>
    <xf numFmtId="0" fontId="2" fillId="17" borderId="1" xfId="0" applyFont="1" applyFill="1" applyBorder="1"/>
    <xf numFmtId="168" fontId="21" fillId="17" borderId="9" xfId="0" applyNumberFormat="1" applyFont="1" applyFill="1" applyBorder="1" applyAlignment="1">
      <alignment horizontal="right" vertical="center" wrapText="1"/>
    </xf>
    <xf numFmtId="165" fontId="21" fillId="17" borderId="19" xfId="0" applyNumberFormat="1" applyFont="1" applyFill="1" applyBorder="1" applyAlignment="1">
      <alignment horizontal="right" vertical="center" wrapText="1"/>
    </xf>
    <xf numFmtId="165" fontId="21" fillId="0" borderId="41" xfId="0" applyNumberFormat="1" applyFont="1" applyBorder="1" applyAlignment="1">
      <alignment horizontal="right" vertical="center" wrapText="1"/>
    </xf>
    <xf numFmtId="0" fontId="39" fillId="12" borderId="1" xfId="0" applyFont="1" applyFill="1" applyBorder="1" applyAlignment="1">
      <alignment horizontal="left" indent="2"/>
    </xf>
    <xf numFmtId="165" fontId="21" fillId="7" borderId="12" xfId="0" applyNumberFormat="1" applyFont="1" applyFill="1" applyBorder="1" applyAlignment="1">
      <alignment horizontal="right" vertical="center" wrapText="1"/>
    </xf>
    <xf numFmtId="0" fontId="24" fillId="0" borderId="0" xfId="0" applyFont="1" applyProtection="1">
      <protection locked="0"/>
    </xf>
    <xf numFmtId="10" fontId="29" fillId="17" borderId="13" xfId="3" applyNumberFormat="1" applyFill="1" applyBorder="1"/>
    <xf numFmtId="10" fontId="23" fillId="17" borderId="13" xfId="3" applyNumberFormat="1" applyFont="1" applyFill="1" applyBorder="1" applyAlignment="1">
      <alignment vertical="center"/>
    </xf>
    <xf numFmtId="0" fontId="24" fillId="0" borderId="0" xfId="0" applyFont="1" applyAlignment="1">
      <alignment horizontal="right"/>
    </xf>
    <xf numFmtId="0" fontId="39" fillId="12" borderId="0" xfId="0" applyFont="1" applyFill="1" applyAlignment="1">
      <alignment horizontal="left" indent="2"/>
    </xf>
    <xf numFmtId="0" fontId="2" fillId="0" borderId="0" xfId="0" applyFont="1" applyAlignment="1">
      <alignment horizontal="left" indent="1"/>
    </xf>
    <xf numFmtId="0" fontId="87" fillId="0" borderId="0" xfId="0" applyFont="1" applyAlignment="1">
      <alignment vertical="center"/>
    </xf>
    <xf numFmtId="0" fontId="39" fillId="0" borderId="1" xfId="0" applyFont="1" applyBorder="1" applyAlignment="1">
      <alignment horizontal="left" indent="2"/>
    </xf>
    <xf numFmtId="0" fontId="2" fillId="0" borderId="1" xfId="0" applyFont="1" applyBorder="1" applyAlignment="1">
      <alignment horizontal="left" indent="1"/>
    </xf>
    <xf numFmtId="168" fontId="20" fillId="4" borderId="10" xfId="0" applyNumberFormat="1" applyFont="1" applyFill="1" applyBorder="1" applyAlignment="1">
      <alignment horizontal="left" vertical="center"/>
    </xf>
    <xf numFmtId="2" fontId="39" fillId="0" borderId="1" xfId="0" applyNumberFormat="1" applyFont="1" applyBorder="1" applyAlignment="1">
      <alignment horizontal="left"/>
    </xf>
    <xf numFmtId="164" fontId="0" fillId="0" borderId="0" xfId="0" applyNumberFormat="1"/>
    <xf numFmtId="164" fontId="28" fillId="4" borderId="10" xfId="0" applyNumberFormat="1" applyFont="1" applyFill="1" applyBorder="1" applyAlignment="1">
      <alignment horizontal="right" vertical="center"/>
    </xf>
    <xf numFmtId="164" fontId="34" fillId="0" borderId="0" xfId="0" applyNumberFormat="1" applyFont="1" applyProtection="1">
      <protection locked="0"/>
    </xf>
    <xf numFmtId="164" fontId="26" fillId="0" borderId="0" xfId="0" applyNumberFormat="1" applyFont="1" applyAlignment="1">
      <alignment horizontal="right" vertical="center" wrapText="1"/>
    </xf>
    <xf numFmtId="167" fontId="0" fillId="0" borderId="0" xfId="0" applyNumberFormat="1" applyProtection="1">
      <protection locked="0"/>
    </xf>
    <xf numFmtId="3" fontId="34" fillId="0" borderId="0" xfId="0" applyNumberFormat="1" applyFont="1"/>
    <xf numFmtId="0" fontId="0" fillId="0" borderId="0" xfId="0" applyAlignment="1">
      <alignment horizontal="left" vertical="center" indent="3"/>
    </xf>
    <xf numFmtId="0" fontId="0" fillId="0" borderId="43"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9" fontId="0" fillId="0" borderId="47" xfId="0" applyNumberFormat="1" applyBorder="1" applyAlignment="1">
      <alignment horizontal="center" vertical="center" wrapText="1"/>
    </xf>
    <xf numFmtId="168" fontId="28" fillId="4" borderId="42" xfId="0" applyNumberFormat="1" applyFont="1" applyFill="1" applyBorder="1" applyAlignment="1">
      <alignment horizontal="center" vertical="center" wrapText="1"/>
    </xf>
    <xf numFmtId="165" fontId="21" fillId="7" borderId="14" xfId="0" applyNumberFormat="1" applyFont="1" applyFill="1" applyBorder="1" applyAlignment="1">
      <alignment horizontal="right" vertical="center" wrapText="1"/>
    </xf>
    <xf numFmtId="171" fontId="21" fillId="7" borderId="12" xfId="0" applyNumberFormat="1" applyFont="1" applyFill="1" applyBorder="1" applyAlignment="1">
      <alignment horizontal="right" vertical="center" wrapText="1"/>
    </xf>
    <xf numFmtId="171" fontId="21" fillId="0" borderId="40" xfId="0" applyNumberFormat="1" applyFont="1" applyBorder="1" applyAlignment="1">
      <alignment horizontal="right" vertical="center" wrapText="1"/>
    </xf>
    <xf numFmtId="9" fontId="0" fillId="0" borderId="50" xfId="5" applyFont="1" applyBorder="1" applyAlignment="1">
      <alignment horizontal="center" vertical="center" wrapText="1"/>
    </xf>
    <xf numFmtId="9" fontId="0" fillId="0" borderId="44" xfId="5" applyFont="1" applyBorder="1" applyAlignment="1">
      <alignment horizontal="center" vertical="center" wrapText="1"/>
    </xf>
    <xf numFmtId="168" fontId="24" fillId="12" borderId="0" xfId="0" applyNumberFormat="1" applyFont="1" applyFill="1" applyAlignment="1">
      <alignment horizontal="right" vertical="center" wrapText="1"/>
    </xf>
    <xf numFmtId="0" fontId="48" fillId="0" borderId="0" xfId="0" applyFont="1"/>
    <xf numFmtId="0" fontId="0" fillId="0" borderId="1" xfId="0" applyBorder="1" applyProtection="1">
      <protection locked="0"/>
    </xf>
    <xf numFmtId="168" fontId="15" fillId="0" borderId="0" xfId="0" applyNumberFormat="1" applyFont="1" applyAlignment="1">
      <alignment horizontal="left" vertical="center" wrapText="1"/>
    </xf>
    <xf numFmtId="168" fontId="28" fillId="0" borderId="0" xfId="0" applyNumberFormat="1" applyFont="1" applyAlignment="1">
      <alignment horizontal="right" vertical="center"/>
    </xf>
    <xf numFmtId="164" fontId="25" fillId="0" borderId="12" xfId="0" applyNumberFormat="1" applyFont="1" applyBorder="1"/>
    <xf numFmtId="0" fontId="19" fillId="0" borderId="1" xfId="0" applyFont="1" applyBorder="1" applyAlignment="1">
      <alignment horizontal="left" indent="3"/>
    </xf>
    <xf numFmtId="164" fontId="0" fillId="0" borderId="12" xfId="0" applyNumberFormat="1" applyBorder="1"/>
    <xf numFmtId="0" fontId="19" fillId="0" borderId="1" xfId="0" applyFont="1" applyBorder="1"/>
    <xf numFmtId="0" fontId="33" fillId="0" borderId="1" xfId="0" applyFont="1" applyBorder="1" applyAlignment="1">
      <alignment horizontal="left" indent="2"/>
    </xf>
    <xf numFmtId="0" fontId="21" fillId="19" borderId="9" xfId="0" applyFont="1" applyFill="1" applyBorder="1" applyAlignment="1">
      <alignment horizontal="center" vertical="center" wrapText="1"/>
    </xf>
    <xf numFmtId="0" fontId="21" fillId="19" borderId="0" xfId="0" applyFont="1" applyFill="1" applyAlignment="1">
      <alignment horizontal="center" vertical="center" wrapText="1"/>
    </xf>
    <xf numFmtId="0" fontId="26" fillId="19" borderId="12" xfId="0" applyFont="1" applyFill="1" applyBorder="1" applyAlignment="1">
      <alignment horizontal="center" vertical="center" wrapText="1"/>
    </xf>
    <xf numFmtId="164" fontId="21" fillId="19" borderId="9" xfId="0" applyNumberFormat="1" applyFont="1" applyFill="1" applyBorder="1" applyAlignment="1">
      <alignment horizontal="center" vertical="center" wrapText="1"/>
    </xf>
    <xf numFmtId="164" fontId="21" fillId="19"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xf>
    <xf numFmtId="164" fontId="28" fillId="4" borderId="10" xfId="0" applyNumberFormat="1" applyFont="1" applyFill="1" applyBorder="1" applyAlignment="1">
      <alignment horizontal="center" vertical="center"/>
    </xf>
    <xf numFmtId="0" fontId="21" fillId="0" borderId="9" xfId="0" applyFont="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0" xfId="0" applyNumberFormat="1" applyFont="1" applyAlignment="1">
      <alignment horizontal="center" vertical="center" wrapText="1"/>
    </xf>
    <xf numFmtId="164" fontId="21" fillId="0" borderId="9" xfId="0" applyNumberFormat="1" applyFont="1" applyBorder="1" applyAlignment="1">
      <alignment horizontal="center" vertical="center" wrapText="1"/>
    </xf>
    <xf numFmtId="0" fontId="21" fillId="19" borderId="12" xfId="0" applyFont="1" applyFill="1" applyBorder="1" applyAlignment="1">
      <alignment horizontal="center" vertical="center" wrapText="1"/>
    </xf>
    <xf numFmtId="0" fontId="21" fillId="0" borderId="12" xfId="0" applyFont="1" applyBorder="1" applyAlignment="1">
      <alignment horizontal="center" vertical="center" wrapText="1"/>
    </xf>
    <xf numFmtId="0" fontId="0" fillId="0" borderId="0" xfId="0" applyAlignment="1" applyProtection="1">
      <alignment horizontal="left"/>
      <protection locked="0"/>
    </xf>
    <xf numFmtId="164" fontId="21" fillId="19" borderId="12" xfId="0" applyNumberFormat="1" applyFont="1" applyFill="1" applyBorder="1" applyAlignment="1">
      <alignment horizontal="center" vertical="center" wrapText="1"/>
    </xf>
    <xf numFmtId="164" fontId="43" fillId="4" borderId="15" xfId="0" applyNumberFormat="1" applyFont="1" applyFill="1" applyBorder="1" applyAlignment="1">
      <alignment horizontal="center" vertical="center"/>
    </xf>
    <xf numFmtId="0" fontId="97" fillId="0" borderId="0" xfId="29" applyFill="1"/>
    <xf numFmtId="0" fontId="35" fillId="0" borderId="1" xfId="0" applyFont="1" applyBorder="1"/>
    <xf numFmtId="0" fontId="44" fillId="0" borderId="2" xfId="0" applyFont="1" applyBorder="1" applyAlignment="1">
      <alignment vertical="center"/>
    </xf>
    <xf numFmtId="0" fontId="95" fillId="0" borderId="2" xfId="0" applyFont="1" applyBorder="1" applyAlignment="1">
      <alignment vertical="center"/>
    </xf>
    <xf numFmtId="0" fontId="19" fillId="0" borderId="0" xfId="0" applyFont="1"/>
    <xf numFmtId="0" fontId="33" fillId="0" borderId="0" xfId="0" applyFont="1"/>
    <xf numFmtId="168" fontId="28" fillId="0" borderId="9" xfId="0" applyNumberFormat="1" applyFont="1" applyBorder="1" applyAlignment="1">
      <alignment horizontal="right" vertical="center" wrapText="1"/>
    </xf>
    <xf numFmtId="0" fontId="33" fillId="0" borderId="0" xfId="0" applyFont="1" applyProtection="1">
      <protection locked="0"/>
    </xf>
    <xf numFmtId="0" fontId="19" fillId="0" borderId="0" xfId="0" applyFont="1" applyAlignment="1">
      <alignment vertical="center"/>
    </xf>
    <xf numFmtId="168" fontId="19" fillId="0" borderId="9" xfId="0" applyNumberFormat="1" applyFont="1" applyBorder="1" applyAlignment="1">
      <alignment horizontal="right" vertical="center" wrapText="1"/>
    </xf>
    <xf numFmtId="0" fontId="33" fillId="0" borderId="0" xfId="0" applyFont="1" applyAlignment="1">
      <alignment vertical="center"/>
    </xf>
    <xf numFmtId="168" fontId="19" fillId="19" borderId="9"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0" xfId="0" applyFont="1" applyAlignment="1">
      <alignment vertical="center"/>
    </xf>
    <xf numFmtId="168" fontId="35" fillId="0" borderId="12" xfId="0" applyNumberFormat="1" applyFont="1" applyBorder="1" applyAlignment="1">
      <alignment horizontal="right" vertical="center" wrapText="1"/>
    </xf>
    <xf numFmtId="0" fontId="98" fillId="0" borderId="0" xfId="0" applyFont="1" applyAlignment="1">
      <alignment vertical="center"/>
    </xf>
    <xf numFmtId="0" fontId="19" fillId="0" borderId="1" xfId="0" applyFont="1" applyBorder="1" applyProtection="1">
      <protection locked="0"/>
    </xf>
    <xf numFmtId="0" fontId="28" fillId="0" borderId="9" xfId="0" applyFont="1" applyBorder="1" applyAlignment="1">
      <alignment horizontal="center" vertical="center" wrapText="1"/>
    </xf>
    <xf numFmtId="164" fontId="19" fillId="0" borderId="0" xfId="0" applyNumberFormat="1" applyFont="1"/>
    <xf numFmtId="0" fontId="19" fillId="0" borderId="0" xfId="0" applyFont="1" applyProtection="1">
      <protection locked="0"/>
    </xf>
    <xf numFmtId="0" fontId="28" fillId="19" borderId="9" xfId="0" applyFont="1" applyFill="1" applyBorder="1" applyAlignment="1">
      <alignment horizontal="center" vertical="center" wrapText="1"/>
    </xf>
    <xf numFmtId="0" fontId="28" fillId="19" borderId="0" xfId="0" applyFont="1" applyFill="1" applyAlignment="1">
      <alignment horizontal="center" vertical="center" wrapText="1"/>
    </xf>
    <xf numFmtId="0" fontId="28" fillId="0" borderId="0" xfId="0" applyFont="1" applyAlignment="1">
      <alignment horizontal="center" vertical="center" wrapText="1"/>
    </xf>
    <xf numFmtId="0" fontId="28" fillId="19" borderId="12" xfId="0" applyFont="1" applyFill="1" applyBorder="1" applyAlignment="1">
      <alignment horizontal="center" vertical="center" wrapText="1"/>
    </xf>
    <xf numFmtId="0" fontId="28" fillId="0" borderId="12" xfId="0" applyFont="1" applyBorder="1" applyAlignment="1">
      <alignment horizontal="center" vertical="center" wrapText="1"/>
    </xf>
    <xf numFmtId="0" fontId="19" fillId="0" borderId="0" xfId="0" applyFont="1" applyAlignment="1" applyProtection="1">
      <alignment horizontal="left"/>
      <protection locked="0"/>
    </xf>
    <xf numFmtId="168" fontId="35" fillId="4" borderId="10" xfId="0" applyNumberFormat="1" applyFont="1" applyFill="1" applyBorder="1" applyAlignment="1">
      <alignment horizontal="left" vertical="center" wrapText="1"/>
    </xf>
    <xf numFmtId="168" fontId="52" fillId="4" borderId="42" xfId="0" applyNumberFormat="1" applyFont="1" applyFill="1" applyBorder="1" applyAlignment="1">
      <alignment horizontal="left" vertical="center" wrapText="1"/>
    </xf>
    <xf numFmtId="168" fontId="15" fillId="4" borderId="0" xfId="0" applyNumberFormat="1" applyFont="1" applyFill="1" applyAlignment="1">
      <alignment horizontal="left" vertical="center" wrapText="1"/>
    </xf>
    <xf numFmtId="168" fontId="44" fillId="4" borderId="0" xfId="0" applyNumberFormat="1" applyFont="1" applyFill="1" applyAlignment="1">
      <alignment horizontal="left" vertical="center" wrapText="1"/>
    </xf>
    <xf numFmtId="168" fontId="35" fillId="4" borderId="0" xfId="0" applyNumberFormat="1" applyFont="1" applyFill="1" applyAlignment="1">
      <alignment horizontal="center" vertical="center" wrapText="1"/>
    </xf>
    <xf numFmtId="168" fontId="52" fillId="4" borderId="0" xfId="0" applyNumberFormat="1" applyFont="1" applyFill="1" applyAlignment="1">
      <alignment horizontal="left" vertical="center" wrapText="1"/>
    </xf>
    <xf numFmtId="0" fontId="6" fillId="6" borderId="11" xfId="0" applyFont="1" applyFill="1" applyBorder="1" applyAlignment="1">
      <alignment vertical="center"/>
    </xf>
    <xf numFmtId="0" fontId="0" fillId="6" borderId="11" xfId="0" applyFill="1" applyBorder="1" applyAlignment="1">
      <alignment horizontal="center" vertical="top"/>
    </xf>
    <xf numFmtId="168" fontId="101" fillId="0" borderId="0" xfId="0" applyNumberFormat="1" applyFont="1" applyAlignment="1">
      <alignment horizontal="right" vertical="center" wrapText="1"/>
    </xf>
    <xf numFmtId="0" fontId="100" fillId="0" borderId="0" xfId="0" applyFont="1"/>
    <xf numFmtId="168" fontId="101" fillId="7" borderId="0" xfId="0" applyNumberFormat="1" applyFont="1" applyFill="1" applyAlignment="1">
      <alignment horizontal="right" vertical="center" wrapText="1"/>
    </xf>
    <xf numFmtId="0" fontId="102" fillId="0" borderId="0" xfId="0" applyFont="1" applyAlignment="1">
      <alignment vertical="center"/>
    </xf>
    <xf numFmtId="0" fontId="103" fillId="0" borderId="0" xfId="6" applyFont="1"/>
    <xf numFmtId="0" fontId="104" fillId="0" borderId="0" xfId="1" applyFont="1" applyAlignment="1">
      <alignment horizontal="center" vertical="center"/>
    </xf>
    <xf numFmtId="0" fontId="15" fillId="3" borderId="2" xfId="0" applyFont="1" applyFill="1" applyBorder="1" applyAlignment="1">
      <alignment vertical="center"/>
    </xf>
    <xf numFmtId="0" fontId="105" fillId="0" borderId="0" xfId="0" applyFont="1" applyAlignment="1">
      <alignment vertical="center"/>
    </xf>
    <xf numFmtId="0" fontId="44" fillId="3" borderId="2" xfId="0" applyFont="1" applyFill="1" applyBorder="1" applyAlignment="1">
      <alignment vertical="center"/>
    </xf>
    <xf numFmtId="168" fontId="28" fillId="19" borderId="9" xfId="0" applyNumberFormat="1" applyFont="1" applyFill="1" applyBorder="1" applyAlignment="1">
      <alignment horizontal="right" vertical="center" wrapText="1"/>
    </xf>
    <xf numFmtId="168" fontId="28" fillId="0" borderId="0" xfId="0" applyNumberFormat="1" applyFont="1" applyAlignment="1">
      <alignment horizontal="right" vertical="center" wrapText="1"/>
    </xf>
    <xf numFmtId="168" fontId="43" fillId="0" borderId="12" xfId="0" applyNumberFormat="1" applyFont="1" applyBorder="1" applyAlignment="1">
      <alignment horizontal="right" vertical="center" wrapText="1"/>
    </xf>
    <xf numFmtId="0" fontId="35" fillId="0" borderId="0" xfId="0" applyFont="1"/>
    <xf numFmtId="168" fontId="35" fillId="0" borderId="0" xfId="0" applyNumberFormat="1" applyFont="1" applyAlignment="1">
      <alignment horizontal="right" vertical="center" wrapText="1"/>
    </xf>
    <xf numFmtId="168" fontId="43" fillId="0" borderId="15" xfId="0" applyNumberFormat="1" applyFont="1" applyBorder="1" applyAlignment="1">
      <alignment horizontal="right" vertical="center" wrapText="1"/>
    </xf>
    <xf numFmtId="168" fontId="28" fillId="19" borderId="0" xfId="0" applyNumberFormat="1" applyFont="1" applyFill="1" applyAlignment="1">
      <alignment horizontal="right" vertical="center" wrapText="1"/>
    </xf>
    <xf numFmtId="168" fontId="28" fillId="0" borderId="12" xfId="0" applyNumberFormat="1" applyFont="1" applyBorder="1" applyAlignment="1">
      <alignment horizontal="right" vertical="center" wrapText="1"/>
    </xf>
    <xf numFmtId="0" fontId="24" fillId="0" borderId="0" xfId="0" applyFont="1" applyAlignment="1">
      <alignment wrapText="1"/>
    </xf>
    <xf numFmtId="168" fontId="106" fillId="0" borderId="9" xfId="0" applyNumberFormat="1" applyFont="1" applyBorder="1" applyAlignment="1">
      <alignment horizontal="right" vertical="center" wrapText="1"/>
    </xf>
    <xf numFmtId="168" fontId="107" fillId="4" borderId="10" xfId="0" applyNumberFormat="1" applyFont="1" applyFill="1" applyBorder="1" applyAlignment="1">
      <alignment horizontal="right" vertical="center"/>
    </xf>
    <xf numFmtId="168" fontId="28" fillId="17" borderId="38" xfId="0" applyNumberFormat="1" applyFont="1" applyFill="1" applyBorder="1" applyAlignment="1">
      <alignment horizontal="right" vertical="center" wrapText="1"/>
    </xf>
    <xf numFmtId="168" fontId="28" fillId="17" borderId="9" xfId="0" applyNumberFormat="1" applyFont="1" applyFill="1" applyBorder="1" applyAlignment="1">
      <alignment horizontal="right" vertical="center" wrapText="1"/>
    </xf>
    <xf numFmtId="168" fontId="28" fillId="19" borderId="38" xfId="0" applyNumberFormat="1" applyFont="1" applyFill="1" applyBorder="1" applyAlignment="1">
      <alignment horizontal="right" vertical="center" wrapText="1"/>
    </xf>
    <xf numFmtId="168" fontId="28" fillId="19" borderId="14" xfId="0" applyNumberFormat="1" applyFont="1" applyFill="1" applyBorder="1" applyAlignment="1">
      <alignment horizontal="right" vertical="center" wrapText="1"/>
    </xf>
    <xf numFmtId="168" fontId="28" fillId="19" borderId="12" xfId="0" applyNumberFormat="1" applyFont="1" applyFill="1" applyBorder="1" applyAlignment="1">
      <alignment horizontal="right" vertical="center" wrapText="1"/>
    </xf>
    <xf numFmtId="168" fontId="28" fillId="4" borderId="15" xfId="0" applyNumberFormat="1" applyFont="1" applyFill="1" applyBorder="1" applyAlignment="1">
      <alignment horizontal="right" vertical="center"/>
    </xf>
    <xf numFmtId="165" fontId="28" fillId="0" borderId="9" xfId="0" applyNumberFormat="1" applyFont="1" applyBorder="1" applyAlignment="1">
      <alignment horizontal="right" vertical="center" wrapText="1"/>
    </xf>
    <xf numFmtId="165" fontId="28" fillId="17" borderId="19" xfId="0" applyNumberFormat="1" applyFont="1" applyFill="1" applyBorder="1" applyAlignment="1">
      <alignment horizontal="right" vertical="center" wrapText="1"/>
    </xf>
    <xf numFmtId="165" fontId="28" fillId="0" borderId="0" xfId="0" applyNumberFormat="1" applyFont="1" applyAlignment="1">
      <alignment horizontal="right" vertical="center" wrapText="1"/>
    </xf>
    <xf numFmtId="165" fontId="19" fillId="0" borderId="0" xfId="0" applyNumberFormat="1" applyFont="1"/>
    <xf numFmtId="165" fontId="28" fillId="18" borderId="0" xfId="0" applyNumberFormat="1" applyFont="1" applyFill="1" applyAlignment="1">
      <alignment horizontal="right" vertical="center" wrapText="1"/>
    </xf>
    <xf numFmtId="165" fontId="28" fillId="19" borderId="12" xfId="0" applyNumberFormat="1" applyFont="1" applyFill="1" applyBorder="1" applyAlignment="1">
      <alignment horizontal="right" vertical="center" wrapText="1"/>
    </xf>
    <xf numFmtId="0" fontId="108" fillId="0" borderId="0" xfId="6" applyFont="1" applyAlignment="1">
      <alignment wrapText="1"/>
    </xf>
    <xf numFmtId="0" fontId="0" fillId="0" borderId="13" xfId="0" applyBorder="1"/>
    <xf numFmtId="0" fontId="19" fillId="16" borderId="0" xfId="0" applyFont="1" applyFill="1" applyAlignment="1">
      <alignment wrapText="1"/>
    </xf>
    <xf numFmtId="0" fontId="19" fillId="16" borderId="1" xfId="0" applyFont="1" applyFill="1" applyBorder="1"/>
    <xf numFmtId="168" fontId="19" fillId="16" borderId="9" xfId="0" applyNumberFormat="1" applyFont="1" applyFill="1" applyBorder="1" applyAlignment="1">
      <alignment horizontal="right" vertical="center" wrapText="1"/>
    </xf>
    <xf numFmtId="168" fontId="19" fillId="16" borderId="0" xfId="0" applyNumberFormat="1" applyFont="1" applyFill="1" applyAlignment="1">
      <alignment horizontal="right" vertical="center" wrapText="1"/>
    </xf>
    <xf numFmtId="0" fontId="19" fillId="16" borderId="0" xfId="0" applyFont="1" applyFill="1"/>
    <xf numFmtId="0" fontId="33" fillId="16" borderId="0" xfId="0" applyFont="1" applyFill="1"/>
    <xf numFmtId="168" fontId="28" fillId="16" borderId="9" xfId="0" applyNumberFormat="1" applyFont="1" applyFill="1" applyBorder="1" applyAlignment="1">
      <alignment horizontal="right" vertical="center" wrapText="1"/>
    </xf>
    <xf numFmtId="0" fontId="33" fillId="16" borderId="0" xfId="0" applyFont="1" applyFill="1" applyProtection="1">
      <protection locked="0"/>
    </xf>
    <xf numFmtId="0" fontId="98" fillId="16" borderId="0" xfId="0" applyFont="1" applyFill="1" applyAlignment="1">
      <alignment vertical="top"/>
    </xf>
    <xf numFmtId="168" fontId="28" fillId="16" borderId="0" xfId="0" applyNumberFormat="1" applyFont="1" applyFill="1" applyAlignment="1">
      <alignment horizontal="right" vertical="center" wrapText="1"/>
    </xf>
    <xf numFmtId="168" fontId="28" fillId="16" borderId="12" xfId="0" applyNumberFormat="1" applyFont="1" applyFill="1" applyBorder="1" applyAlignment="1">
      <alignment horizontal="right" vertical="center" wrapText="1"/>
    </xf>
    <xf numFmtId="0" fontId="0" fillId="16" borderId="0" xfId="0" applyFill="1" applyAlignment="1">
      <alignment horizontal="right" vertical="top"/>
    </xf>
    <xf numFmtId="0" fontId="0" fillId="16" borderId="13" xfId="0" applyFill="1" applyBorder="1" applyAlignment="1">
      <alignment vertical="center" wrapText="1"/>
    </xf>
    <xf numFmtId="0" fontId="24" fillId="16" borderId="0" xfId="0" applyFont="1" applyFill="1" applyAlignment="1">
      <alignment vertical="top"/>
    </xf>
    <xf numFmtId="0" fontId="80" fillId="0" borderId="0" xfId="0" applyFont="1" applyAlignment="1">
      <alignment horizontal="right" vertical="top"/>
    </xf>
    <xf numFmtId="0" fontId="109" fillId="0" borderId="0" xfId="0" applyFont="1" applyAlignment="1">
      <alignment vertical="top"/>
    </xf>
    <xf numFmtId="0" fontId="63" fillId="16" borderId="0" xfId="0" applyFont="1" applyFill="1" applyAlignment="1">
      <alignment vertical="top"/>
    </xf>
    <xf numFmtId="0" fontId="36" fillId="16" borderId="0" xfId="6" applyFill="1"/>
    <xf numFmtId="0" fontId="103" fillId="16" borderId="28" xfId="6" applyFont="1" applyFill="1" applyBorder="1" applyAlignment="1">
      <alignment wrapText="1"/>
    </xf>
    <xf numFmtId="0" fontId="58" fillId="22" borderId="13" xfId="6" applyFont="1" applyFill="1" applyBorder="1" applyAlignment="1">
      <alignment horizontal="center" vertical="center" wrapText="1"/>
    </xf>
    <xf numFmtId="0" fontId="0" fillId="0" borderId="0" xfId="0" applyAlignment="1">
      <alignment horizontal="justify" vertical="top"/>
    </xf>
    <xf numFmtId="0" fontId="110" fillId="0" borderId="13" xfId="0" applyFont="1" applyBorder="1" applyAlignment="1">
      <alignment vertical="justify"/>
    </xf>
    <xf numFmtId="0" fontId="111" fillId="0" borderId="13" xfId="0" applyFont="1" applyBorder="1" applyAlignment="1">
      <alignment vertical="justify"/>
    </xf>
    <xf numFmtId="0" fontId="2" fillId="16" borderId="1" xfId="0" applyFont="1" applyFill="1" applyBorder="1"/>
    <xf numFmtId="0" fontId="0" fillId="0" borderId="0" xfId="0" applyAlignment="1">
      <alignment horizontal="justify" vertical="top" wrapText="1"/>
    </xf>
    <xf numFmtId="15" fontId="99" fillId="0" borderId="13" xfId="0" applyNumberFormat="1" applyFont="1" applyBorder="1" applyAlignment="1">
      <alignment horizontal="justify" vertical="top" wrapText="1"/>
    </xf>
    <xf numFmtId="0" fontId="110" fillId="0" borderId="13" xfId="0" applyFont="1" applyBorder="1" applyAlignment="1">
      <alignment horizontal="justify" vertical="top"/>
    </xf>
    <xf numFmtId="0" fontId="99" fillId="23" borderId="13" xfId="0" applyFont="1" applyFill="1" applyBorder="1" applyAlignment="1">
      <alignment horizontal="justify" vertical="top"/>
    </xf>
    <xf numFmtId="0" fontId="99" fillId="23" borderId="13" xfId="0" applyFont="1" applyFill="1" applyBorder="1" applyAlignment="1">
      <alignment horizontal="justify" vertical="top" wrapText="1"/>
    </xf>
    <xf numFmtId="0" fontId="7" fillId="2" borderId="20" xfId="0" applyFont="1" applyFill="1" applyBorder="1" applyAlignment="1">
      <alignment horizontal="left" vertical="center"/>
    </xf>
    <xf numFmtId="0" fontId="7" fillId="2" borderId="51" xfId="0" applyFont="1" applyFill="1" applyBorder="1" applyAlignment="1">
      <alignment vertical="center" wrapText="1"/>
    </xf>
    <xf numFmtId="0" fontId="7" fillId="2" borderId="51" xfId="0" applyFont="1" applyFill="1" applyBorder="1" applyAlignment="1">
      <alignment vertical="center"/>
    </xf>
    <xf numFmtId="0" fontId="7" fillId="2" borderId="31" xfId="0" applyFont="1" applyFill="1" applyBorder="1" applyAlignment="1">
      <alignment horizontal="left" vertical="center"/>
    </xf>
    <xf numFmtId="0" fontId="9" fillId="25" borderId="13" xfId="0" applyFont="1" applyFill="1" applyBorder="1" applyAlignment="1">
      <alignment horizontal="left" vertical="center"/>
    </xf>
    <xf numFmtId="0" fontId="9" fillId="0" borderId="0" xfId="0" applyFont="1" applyAlignment="1">
      <alignment horizontal="left" vertical="center"/>
    </xf>
    <xf numFmtId="0" fontId="5" fillId="26" borderId="13" xfId="0" applyFont="1" applyFill="1" applyBorder="1" applyAlignment="1">
      <alignment vertical="center"/>
    </xf>
    <xf numFmtId="0" fontId="99" fillId="0" borderId="0" xfId="0" applyFont="1" applyAlignment="1">
      <alignment horizontal="center" vertical="center" wrapText="1"/>
    </xf>
    <xf numFmtId="0" fontId="113" fillId="23" borderId="13" xfId="0" applyFont="1" applyFill="1" applyBorder="1" applyAlignment="1">
      <alignment horizontal="justify" vertical="top"/>
    </xf>
    <xf numFmtId="0" fontId="19" fillId="16" borderId="0" xfId="0" applyFont="1" applyFill="1" applyAlignment="1">
      <alignment vertical="top"/>
    </xf>
    <xf numFmtId="0" fontId="33" fillId="16" borderId="0" xfId="0" applyFont="1" applyFill="1" applyAlignment="1">
      <alignment horizontal="left" vertical="top"/>
    </xf>
    <xf numFmtId="0" fontId="18" fillId="0" borderId="0" xfId="0" applyFont="1" applyAlignment="1">
      <alignment horizontal="left" indent="2"/>
    </xf>
    <xf numFmtId="0" fontId="39" fillId="0" borderId="0" xfId="0" applyFont="1" applyAlignment="1">
      <alignment horizontal="left" indent="1"/>
    </xf>
    <xf numFmtId="168" fontId="28" fillId="7" borderId="0" xfId="0" applyNumberFormat="1" applyFont="1" applyFill="1" applyAlignment="1">
      <alignment horizontal="right" vertical="center" wrapText="1"/>
    </xf>
    <xf numFmtId="168" fontId="28" fillId="7" borderId="12" xfId="0" applyNumberFormat="1" applyFont="1" applyFill="1" applyBorder="1" applyAlignment="1">
      <alignment horizontal="right" vertical="center" wrapText="1"/>
    </xf>
    <xf numFmtId="165" fontId="21" fillId="0" borderId="12" xfId="0" applyNumberFormat="1" applyFont="1" applyBorder="1" applyAlignment="1">
      <alignment horizontal="right" vertical="center" wrapText="1"/>
    </xf>
    <xf numFmtId="165" fontId="28" fillId="7" borderId="9" xfId="0" applyNumberFormat="1" applyFont="1" applyFill="1" applyBorder="1" applyAlignment="1">
      <alignment horizontal="right" vertical="center" wrapText="1"/>
    </xf>
    <xf numFmtId="168" fontId="35" fillId="7" borderId="12" xfId="0" applyNumberFormat="1" applyFont="1" applyFill="1" applyBorder="1" applyAlignment="1">
      <alignment horizontal="right" vertical="center"/>
    </xf>
    <xf numFmtId="168" fontId="42" fillId="12" borderId="14" xfId="0" applyNumberFormat="1" applyFont="1" applyFill="1" applyBorder="1" applyAlignment="1">
      <alignment horizontal="right" vertical="center" wrapText="1"/>
    </xf>
    <xf numFmtId="0" fontId="109" fillId="0" borderId="0" xfId="0" applyFont="1" applyAlignment="1">
      <alignment vertical="top" wrapText="1"/>
    </xf>
    <xf numFmtId="0" fontId="0" fillId="0" borderId="28" xfId="0" applyBorder="1" applyAlignment="1">
      <alignment vertical="top"/>
    </xf>
    <xf numFmtId="0" fontId="114" fillId="0" borderId="13" xfId="0" applyFont="1" applyBorder="1" applyAlignment="1">
      <alignment horizontal="justify" vertical="top"/>
    </xf>
    <xf numFmtId="15" fontId="115" fillId="0" borderId="13" xfId="0" applyNumberFormat="1" applyFont="1" applyBorder="1" applyAlignment="1">
      <alignment horizontal="justify" vertical="top" wrapText="1"/>
    </xf>
    <xf numFmtId="0" fontId="19" fillId="0" borderId="0" xfId="0" applyFont="1" applyAlignment="1">
      <alignment horizontal="justify" vertical="top"/>
    </xf>
    <xf numFmtId="0" fontId="114" fillId="0" borderId="13" xfId="0" applyFont="1" applyBorder="1" applyAlignment="1">
      <alignment vertical="justify"/>
    </xf>
    <xf numFmtId="15" fontId="99" fillId="0" borderId="13" xfId="0" applyNumberFormat="1" applyFont="1" applyBorder="1" applyAlignment="1">
      <alignment horizontal="left" vertical="top" wrapText="1"/>
    </xf>
    <xf numFmtId="0" fontId="110" fillId="0" borderId="13" xfId="0" applyFont="1" applyBorder="1" applyAlignment="1">
      <alignment horizontal="left" vertical="top"/>
    </xf>
    <xf numFmtId="0" fontId="105" fillId="24" borderId="13" xfId="0" applyFont="1" applyFill="1" applyBorder="1" applyAlignment="1">
      <alignment horizontal="left" vertical="center"/>
    </xf>
    <xf numFmtId="15" fontId="99" fillId="0" borderId="13" xfId="0" applyNumberFormat="1" applyFont="1" applyBorder="1" applyAlignment="1">
      <alignment horizontal="justify" vertical="top" wrapText="1"/>
    </xf>
    <xf numFmtId="0" fontId="110" fillId="0" borderId="13" xfId="0" applyFont="1" applyBorder="1" applyAlignment="1">
      <alignment horizontal="justify" vertical="top"/>
    </xf>
    <xf numFmtId="8" fontId="110" fillId="0" borderId="13" xfId="0" applyNumberFormat="1" applyFont="1" applyBorder="1" applyAlignment="1">
      <alignment horizontal="justify" vertical="top"/>
    </xf>
    <xf numFmtId="168" fontId="41" fillId="12" borderId="22" xfId="0" applyNumberFormat="1" applyFont="1" applyFill="1" applyBorder="1" applyAlignment="1">
      <alignment horizontal="center" vertical="center" wrapText="1"/>
    </xf>
    <xf numFmtId="168" fontId="41" fillId="12" borderId="0" xfId="0" applyNumberFormat="1" applyFont="1" applyFill="1" applyAlignment="1">
      <alignment horizontal="center" vertical="center" wrapText="1"/>
    </xf>
    <xf numFmtId="168" fontId="41" fillId="12" borderId="14" xfId="0" applyNumberFormat="1" applyFont="1" applyFill="1" applyBorder="1" applyAlignment="1">
      <alignment horizontal="center" vertical="center" wrapText="1"/>
    </xf>
    <xf numFmtId="168" fontId="35" fillId="12" borderId="15" xfId="0" applyNumberFormat="1" applyFont="1" applyFill="1" applyBorder="1" applyAlignment="1">
      <alignment horizontal="center" vertical="center"/>
    </xf>
    <xf numFmtId="168" fontId="41" fillId="17" borderId="22" xfId="0" applyNumberFormat="1" applyFont="1" applyFill="1" applyBorder="1" applyAlignment="1">
      <alignment horizontal="center" vertical="center" wrapText="1"/>
    </xf>
    <xf numFmtId="168" fontId="41" fillId="17" borderId="9" xfId="0" applyNumberFormat="1" applyFont="1" applyFill="1" applyBorder="1" applyAlignment="1">
      <alignment horizontal="center" vertical="center" wrapText="1"/>
    </xf>
    <xf numFmtId="168" fontId="35" fillId="12" borderId="0" xfId="0" applyNumberFormat="1" applyFont="1" applyFill="1" applyAlignment="1">
      <alignment horizontal="center" vertical="center"/>
    </xf>
    <xf numFmtId="170" fontId="30" fillId="0" borderId="13" xfId="3" applyNumberFormat="1" applyFont="1" applyBorder="1" applyAlignment="1">
      <alignment horizontal="center"/>
    </xf>
    <xf numFmtId="168" fontId="52" fillId="4" borderId="48" xfId="0" applyNumberFormat="1" applyFont="1" applyFill="1" applyBorder="1" applyAlignment="1">
      <alignment horizontal="left" vertical="center" wrapText="1"/>
    </xf>
    <xf numFmtId="168" fontId="52" fillId="4" borderId="49" xfId="0" applyNumberFormat="1" applyFont="1" applyFill="1" applyBorder="1" applyAlignment="1">
      <alignment horizontal="left" vertical="center" wrapText="1"/>
    </xf>
    <xf numFmtId="0" fontId="5" fillId="0" borderId="0" xfId="0" applyFont="1" applyAlignment="1">
      <alignment horizontal="left" vertical="center" wrapText="1"/>
    </xf>
    <xf numFmtId="0" fontId="74" fillId="15" borderId="23" xfId="0" applyFont="1" applyFill="1" applyBorder="1" applyAlignment="1">
      <alignment horizontal="left" vertical="center"/>
    </xf>
    <xf numFmtId="0" fontId="74" fillId="15" borderId="17" xfId="0" applyFont="1" applyFill="1" applyBorder="1" applyAlignment="1">
      <alignment horizontal="left" vertical="center"/>
    </xf>
    <xf numFmtId="0" fontId="0" fillId="16" borderId="21" xfId="0" applyFill="1" applyBorder="1" applyAlignment="1" applyProtection="1">
      <alignment horizontal="left" vertical="center"/>
      <protection locked="0"/>
    </xf>
    <xf numFmtId="0" fontId="0" fillId="16" borderId="12" xfId="0" applyFill="1" applyBorder="1" applyAlignment="1" applyProtection="1">
      <alignment horizontal="left" vertical="center"/>
      <protection locked="0"/>
    </xf>
    <xf numFmtId="0" fontId="0" fillId="16" borderId="18" xfId="0" applyFill="1" applyBorder="1" applyAlignment="1" applyProtection="1">
      <alignment horizontal="left" vertical="center"/>
      <protection locked="0"/>
    </xf>
    <xf numFmtId="0" fontId="74" fillId="15" borderId="21" xfId="0" applyFont="1" applyFill="1" applyBorder="1" applyAlignment="1">
      <alignment horizontal="left" vertical="center"/>
    </xf>
    <xf numFmtId="0" fontId="74" fillId="15" borderId="12" xfId="0" applyFont="1" applyFill="1" applyBorder="1" applyAlignment="1">
      <alignment horizontal="left" vertical="center"/>
    </xf>
    <xf numFmtId="0" fontId="74" fillId="15" borderId="18" xfId="0" applyFont="1" applyFill="1" applyBorder="1" applyAlignment="1">
      <alignment horizontal="left" vertical="center"/>
    </xf>
    <xf numFmtId="0" fontId="73" fillId="15" borderId="23" xfId="0" applyFont="1" applyFill="1" applyBorder="1" applyAlignment="1">
      <alignment horizontal="center" vertical="center"/>
    </xf>
    <xf numFmtId="0" fontId="73" fillId="15" borderId="17" xfId="0" applyFont="1" applyFill="1" applyBorder="1" applyAlignment="1">
      <alignment horizontal="center" vertical="center"/>
    </xf>
    <xf numFmtId="0" fontId="78" fillId="15" borderId="23" xfId="0" applyFont="1" applyFill="1" applyBorder="1" applyAlignment="1">
      <alignment horizontal="left" vertical="center" wrapText="1"/>
    </xf>
    <xf numFmtId="0" fontId="78" fillId="15" borderId="17" xfId="0" applyFont="1" applyFill="1" applyBorder="1" applyAlignment="1">
      <alignment horizontal="left" vertical="center" wrapText="1"/>
    </xf>
    <xf numFmtId="0" fontId="78" fillId="15" borderId="30" xfId="0" applyFont="1" applyFill="1" applyBorder="1" applyAlignment="1">
      <alignment horizontal="left" vertical="center" wrapText="1"/>
    </xf>
    <xf numFmtId="0" fontId="78" fillId="15" borderId="23" xfId="0" applyFont="1" applyFill="1" applyBorder="1" applyAlignment="1">
      <alignment horizontal="left" vertical="center"/>
    </xf>
    <xf numFmtId="0" fontId="80" fillId="15" borderId="17" xfId="0" applyFont="1" applyFill="1" applyBorder="1" applyAlignment="1">
      <alignment horizontal="left" vertical="center"/>
    </xf>
    <xf numFmtId="0" fontId="80" fillId="15" borderId="30" xfId="0" applyFont="1" applyFill="1" applyBorder="1" applyAlignment="1">
      <alignment horizontal="left" vertical="center"/>
    </xf>
    <xf numFmtId="0" fontId="74" fillId="15" borderId="26" xfId="0" applyFont="1" applyFill="1" applyBorder="1" applyAlignment="1">
      <alignment horizontal="left" vertical="center"/>
    </xf>
    <xf numFmtId="0" fontId="74" fillId="15" borderId="27" xfId="0" applyFont="1" applyFill="1" applyBorder="1" applyAlignment="1">
      <alignment horizontal="left" vertical="center"/>
    </xf>
    <xf numFmtId="0" fontId="64" fillId="15" borderId="23" xfId="0" applyFont="1" applyFill="1" applyBorder="1" applyAlignment="1">
      <alignment horizontal="center" vertical="center" wrapText="1"/>
    </xf>
    <xf numFmtId="0" fontId="64" fillId="15" borderId="17" xfId="0" applyFont="1" applyFill="1" applyBorder="1" applyAlignment="1">
      <alignment horizontal="center" vertical="center" wrapText="1"/>
    </xf>
    <xf numFmtId="167" fontId="0" fillId="0" borderId="21" xfId="2" applyFont="1" applyBorder="1" applyAlignment="1" applyProtection="1">
      <alignment horizontal="left" vertical="center"/>
      <protection locked="0"/>
    </xf>
    <xf numFmtId="167" fontId="0" fillId="0" borderId="12" xfId="2" applyFont="1" applyBorder="1" applyAlignment="1" applyProtection="1">
      <alignment horizontal="left" vertical="center"/>
      <protection locked="0"/>
    </xf>
    <xf numFmtId="167" fontId="0" fillId="0" borderId="18" xfId="2" applyFont="1" applyBorder="1" applyAlignment="1" applyProtection="1">
      <alignment horizontal="left" vertical="center"/>
      <protection locked="0"/>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18" xfId="0" applyFont="1" applyBorder="1" applyAlignment="1">
      <alignment horizontal="center" vertical="center"/>
    </xf>
    <xf numFmtId="0" fontId="0" fillId="0" borderId="2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21" xfId="0" applyBorder="1" applyAlignment="1">
      <alignment horizontal="left" wrapText="1"/>
    </xf>
    <xf numFmtId="0" fontId="0" fillId="0" borderId="12" xfId="0" applyBorder="1" applyAlignment="1">
      <alignment horizontal="left" wrapText="1"/>
    </xf>
    <xf numFmtId="0" fontId="0" fillId="0" borderId="18" xfId="0" applyBorder="1" applyAlignment="1">
      <alignment horizontal="left" wrapText="1"/>
    </xf>
    <xf numFmtId="166" fontId="25" fillId="0" borderId="21" xfId="26" applyFont="1" applyBorder="1" applyAlignment="1" applyProtection="1">
      <alignment horizontal="left" vertical="center"/>
      <protection locked="0"/>
    </xf>
    <xf numFmtId="166" fontId="25" fillId="0" borderId="12" xfId="26" applyFont="1" applyBorder="1" applyAlignment="1" applyProtection="1">
      <alignment horizontal="left" vertical="center"/>
      <protection locked="0"/>
    </xf>
    <xf numFmtId="166" fontId="25" fillId="0" borderId="18" xfId="26" applyFont="1" applyBorder="1" applyAlignment="1" applyProtection="1">
      <alignment horizontal="left" vertical="center"/>
      <protection locked="0"/>
    </xf>
    <xf numFmtId="0" fontId="80" fillId="15" borderId="23" xfId="0" applyFont="1" applyFill="1" applyBorder="1" applyAlignment="1">
      <alignment horizontal="left" vertical="top" wrapText="1"/>
    </xf>
    <xf numFmtId="0" fontId="80" fillId="15" borderId="17" xfId="0" applyFont="1" applyFill="1" applyBorder="1" applyAlignment="1">
      <alignment horizontal="left" vertical="top" wrapText="1"/>
    </xf>
    <xf numFmtId="0" fontId="80" fillId="15" borderId="30" xfId="0" applyFont="1" applyFill="1"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34" xfId="0" applyBorder="1" applyAlignment="1">
      <alignment horizontal="left" vertical="top" wrapText="1"/>
    </xf>
    <xf numFmtId="0" fontId="0" fillId="0" borderId="28" xfId="0" applyBorder="1" applyAlignment="1">
      <alignment horizontal="left" wrapText="1"/>
    </xf>
    <xf numFmtId="0" fontId="0" fillId="0" borderId="0" xfId="0" applyAlignment="1">
      <alignment horizontal="left" wrapText="1"/>
    </xf>
    <xf numFmtId="0" fontId="0" fillId="0" borderId="29" xfId="0" applyBorder="1" applyAlignment="1">
      <alignment horizontal="left" wrapText="1"/>
    </xf>
    <xf numFmtId="0" fontId="25" fillId="0" borderId="21" xfId="0" applyFont="1" applyBorder="1" applyAlignment="1">
      <alignment horizontal="left" wrapText="1"/>
    </xf>
    <xf numFmtId="0" fontId="25" fillId="0" borderId="12" xfId="0" applyFont="1" applyBorder="1" applyAlignment="1">
      <alignment horizontal="left" wrapText="1"/>
    </xf>
    <xf numFmtId="0" fontId="25" fillId="0" borderId="18" xfId="0" applyFont="1" applyBorder="1" applyAlignment="1">
      <alignment horizontal="left" wrapText="1"/>
    </xf>
    <xf numFmtId="166" fontId="25" fillId="0" borderId="21" xfId="26" applyFont="1" applyBorder="1" applyAlignment="1" applyProtection="1">
      <alignment horizontal="left" vertical="center"/>
    </xf>
    <xf numFmtId="166" fontId="25" fillId="0" borderId="12" xfId="26" applyFont="1" applyBorder="1" applyAlignment="1" applyProtection="1">
      <alignment horizontal="left" vertical="center"/>
    </xf>
    <xf numFmtId="166" fontId="25" fillId="0" borderId="18" xfId="26" applyFont="1" applyBorder="1" applyAlignment="1" applyProtection="1">
      <alignment horizontal="left" vertical="center"/>
    </xf>
    <xf numFmtId="0" fontId="19" fillId="0" borderId="2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wrapText="1"/>
    </xf>
    <xf numFmtId="0" fontId="19" fillId="0" borderId="12" xfId="0" applyFont="1" applyBorder="1" applyAlignment="1">
      <alignment horizontal="left"/>
    </xf>
    <xf numFmtId="0" fontId="19" fillId="0" borderId="18" xfId="0" applyFont="1" applyBorder="1" applyAlignment="1">
      <alignment horizontal="left"/>
    </xf>
    <xf numFmtId="0" fontId="19" fillId="0" borderId="28" xfId="0" applyFont="1" applyBorder="1" applyAlignment="1">
      <alignment horizontal="left" wrapText="1"/>
    </xf>
    <xf numFmtId="0" fontId="19" fillId="0" borderId="0" xfId="0" applyFont="1" applyAlignment="1">
      <alignment horizontal="left"/>
    </xf>
    <xf numFmtId="0" fontId="19" fillId="0" borderId="29" xfId="0" applyFont="1" applyBorder="1" applyAlignment="1">
      <alignment horizontal="left"/>
    </xf>
    <xf numFmtId="0" fontId="80" fillId="0" borderId="28" xfId="0" applyFont="1" applyBorder="1" applyAlignment="1">
      <alignment horizontal="center" vertical="top" wrapText="1"/>
    </xf>
    <xf numFmtId="0" fontId="80" fillId="0" borderId="0" xfId="0" applyFont="1" applyAlignment="1">
      <alignment horizontal="center" vertical="top" wrapText="1"/>
    </xf>
    <xf numFmtId="0" fontId="0" fillId="16" borderId="0" xfId="0" applyFill="1" applyAlignment="1">
      <alignment horizontal="left" vertical="top" wrapText="1"/>
    </xf>
    <xf numFmtId="0" fontId="63" fillId="15" borderId="23" xfId="0" applyFont="1" applyFill="1" applyBorder="1" applyAlignment="1">
      <alignment horizontal="left"/>
    </xf>
    <xf numFmtId="0" fontId="63" fillId="15" borderId="17" xfId="0" applyFont="1" applyFill="1" applyBorder="1" applyAlignment="1">
      <alignment horizontal="left"/>
    </xf>
    <xf numFmtId="0" fontId="63" fillId="15" borderId="30" xfId="0" applyFont="1" applyFill="1" applyBorder="1" applyAlignment="1">
      <alignment horizontal="left"/>
    </xf>
    <xf numFmtId="0" fontId="63" fillId="0" borderId="28" xfId="0" applyFont="1" applyBorder="1" applyAlignment="1">
      <alignment horizontal="center"/>
    </xf>
    <xf numFmtId="0" fontId="63" fillId="0" borderId="0" xfId="0" applyFont="1" applyAlignment="1">
      <alignment horizontal="center"/>
    </xf>
    <xf numFmtId="0" fontId="0" fillId="0" borderId="12" xfId="0" applyBorder="1" applyAlignment="1">
      <alignment horizontal="left" vertical="center"/>
    </xf>
    <xf numFmtId="0" fontId="0" fillId="0" borderId="18" xfId="0" applyBorder="1" applyAlignment="1">
      <alignment horizontal="left" vertical="center"/>
    </xf>
    <xf numFmtId="0" fontId="0" fillId="16" borderId="28" xfId="0" applyFill="1" applyBorder="1" applyAlignment="1">
      <alignment horizontal="center" vertical="top"/>
    </xf>
    <xf numFmtId="0" fontId="0" fillId="16" borderId="0" xfId="0" applyFill="1" applyAlignment="1">
      <alignment horizontal="center" vertical="top"/>
    </xf>
    <xf numFmtId="0" fontId="0" fillId="16" borderId="0" xfId="0" applyFill="1" applyAlignment="1">
      <alignment horizontal="left" vertical="center" wrapText="1"/>
    </xf>
    <xf numFmtId="0" fontId="25" fillId="0" borderId="17" xfId="0" applyFont="1" applyBorder="1" applyAlignment="1">
      <alignment horizontal="left" vertical="center" wrapText="1"/>
    </xf>
    <xf numFmtId="0" fontId="25" fillId="0" borderId="30" xfId="0" applyFont="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25" fillId="0" borderId="17" xfId="0" applyFont="1" applyBorder="1" applyAlignment="1">
      <alignment horizontal="center" vertical="center"/>
    </xf>
    <xf numFmtId="0" fontId="25" fillId="0" borderId="30" xfId="0" applyFont="1" applyBorder="1" applyAlignment="1">
      <alignment horizontal="center" vertical="center"/>
    </xf>
    <xf numFmtId="0" fontId="0" fillId="0" borderId="12" xfId="0" applyBorder="1" applyAlignment="1">
      <alignment horizontal="left" vertical="center" wrapText="1"/>
    </xf>
    <xf numFmtId="0" fontId="0" fillId="0" borderId="18" xfId="0" applyBorder="1" applyAlignment="1">
      <alignment horizontal="left" vertical="center" wrapText="1"/>
    </xf>
    <xf numFmtId="0" fontId="81" fillId="15" borderId="24" xfId="0" applyFont="1" applyFill="1" applyBorder="1" applyAlignment="1">
      <alignment horizontal="center" vertical="center" wrapText="1"/>
    </xf>
    <xf numFmtId="0" fontId="64" fillId="15" borderId="14" xfId="0" applyFont="1" applyFill="1" applyBorder="1" applyAlignment="1">
      <alignment horizontal="center" vertical="center" wrapText="1"/>
    </xf>
    <xf numFmtId="0" fontId="64" fillId="15" borderId="25" xfId="0" applyFont="1" applyFill="1" applyBorder="1" applyAlignment="1">
      <alignment horizontal="center" vertical="center" wrapText="1"/>
    </xf>
    <xf numFmtId="0" fontId="19" fillId="0" borderId="35" xfId="0" applyFont="1" applyBorder="1" applyAlignment="1">
      <alignment horizontal="left" vertical="center" wrapText="1"/>
    </xf>
    <xf numFmtId="0" fontId="77" fillId="0" borderId="15" xfId="0" applyFont="1" applyBorder="1" applyAlignment="1">
      <alignment horizontal="left" vertical="center" wrapText="1"/>
    </xf>
    <xf numFmtId="0" fontId="77" fillId="0" borderId="36" xfId="0" applyFont="1" applyBorder="1" applyAlignment="1">
      <alignment horizontal="left" vertical="center" wrapText="1"/>
    </xf>
    <xf numFmtId="0" fontId="77" fillId="0" borderId="28" xfId="0" applyFont="1" applyBorder="1" applyAlignment="1">
      <alignment horizontal="center" wrapText="1"/>
    </xf>
    <xf numFmtId="0" fontId="77" fillId="0" borderId="0" xfId="0" applyFont="1" applyAlignment="1">
      <alignment horizontal="center" wrapText="1"/>
    </xf>
    <xf numFmtId="0" fontId="77" fillId="0" borderId="29" xfId="0" applyFont="1" applyBorder="1" applyAlignment="1">
      <alignment horizontal="center" wrapText="1"/>
    </xf>
    <xf numFmtId="0" fontId="80" fillId="15" borderId="23" xfId="0" applyFont="1" applyFill="1" applyBorder="1" applyAlignment="1">
      <alignment horizontal="left" vertical="center" wrapText="1"/>
    </xf>
    <xf numFmtId="0" fontId="80" fillId="15" borderId="17" xfId="0" applyFont="1" applyFill="1" applyBorder="1" applyAlignment="1">
      <alignment horizontal="left" vertical="center" wrapText="1"/>
    </xf>
    <xf numFmtId="0" fontId="80" fillId="15" borderId="30" xfId="0" applyFont="1" applyFill="1" applyBorder="1" applyAlignment="1">
      <alignment horizontal="left" vertical="center" wrapText="1"/>
    </xf>
    <xf numFmtId="0" fontId="63" fillId="0" borderId="0" xfId="0" applyFont="1" applyAlignment="1">
      <alignment horizontal="center" vertical="top" wrapText="1"/>
    </xf>
    <xf numFmtId="0" fontId="63" fillId="0" borderId="29" xfId="0" applyFont="1" applyBorder="1" applyAlignment="1">
      <alignment horizontal="center" vertical="top" wrapText="1"/>
    </xf>
    <xf numFmtId="0" fontId="25" fillId="0" borderId="17" xfId="0" applyFont="1" applyBorder="1" applyAlignment="1">
      <alignment horizontal="left" vertical="center"/>
    </xf>
    <xf numFmtId="0" fontId="25" fillId="0" borderId="30" xfId="0" applyFont="1"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left" vertical="center"/>
    </xf>
    <xf numFmtId="0" fontId="82" fillId="15" borderId="21" xfId="0" applyFont="1" applyFill="1" applyBorder="1" applyAlignment="1">
      <alignment horizontal="center" vertical="center"/>
    </xf>
    <xf numFmtId="0" fontId="82" fillId="15" borderId="18" xfId="0" applyFont="1" applyFill="1" applyBorder="1" applyAlignment="1">
      <alignment horizontal="center" vertical="center"/>
    </xf>
    <xf numFmtId="0" fontId="74" fillId="15" borderId="24" xfId="0" applyFont="1" applyFill="1" applyBorder="1" applyAlignment="1">
      <alignment horizontal="center" vertical="center" wrapText="1"/>
    </xf>
    <xf numFmtId="0" fontId="74" fillId="15" borderId="14" xfId="0" applyFont="1" applyFill="1" applyBorder="1" applyAlignment="1">
      <alignment horizontal="center" vertical="center" wrapText="1"/>
    </xf>
    <xf numFmtId="0" fontId="81" fillId="15" borderId="0" xfId="0" applyFont="1" applyFill="1" applyAlignment="1">
      <alignment horizontal="center" vertical="center"/>
    </xf>
    <xf numFmtId="0" fontId="59" fillId="14" borderId="13" xfId="6" applyFont="1" applyFill="1" applyBorder="1" applyAlignment="1">
      <alignment horizontal="center" vertical="center" wrapText="1"/>
    </xf>
    <xf numFmtId="0" fontId="59" fillId="14" borderId="21" xfId="6" applyFont="1" applyFill="1" applyBorder="1" applyAlignment="1">
      <alignment horizontal="center" vertical="center" wrapText="1"/>
    </xf>
    <xf numFmtId="0" fontId="59" fillId="14" borderId="12" xfId="6" applyFont="1" applyFill="1" applyBorder="1" applyAlignment="1">
      <alignment horizontal="center" vertical="center" wrapText="1"/>
    </xf>
    <xf numFmtId="0" fontId="59" fillId="14" borderId="18" xfId="6" applyFont="1" applyFill="1" applyBorder="1" applyAlignment="1">
      <alignment horizontal="center" vertical="center" wrapText="1"/>
    </xf>
    <xf numFmtId="0" fontId="60" fillId="14" borderId="13" xfId="6" applyFont="1" applyFill="1" applyBorder="1" applyAlignment="1">
      <alignment horizontal="center" vertical="center" wrapText="1"/>
    </xf>
    <xf numFmtId="0" fontId="60" fillId="14" borderId="21" xfId="6" applyFont="1" applyFill="1" applyBorder="1" applyAlignment="1">
      <alignment horizontal="left" vertical="top" wrapText="1"/>
    </xf>
    <xf numFmtId="0" fontId="60" fillId="14" borderId="12" xfId="6" applyFont="1" applyFill="1" applyBorder="1" applyAlignment="1">
      <alignment horizontal="left" vertical="top" wrapText="1"/>
    </xf>
    <xf numFmtId="0" fontId="60" fillId="14" borderId="18" xfId="6" applyFont="1" applyFill="1" applyBorder="1" applyAlignment="1">
      <alignment horizontal="left" vertical="top" wrapText="1"/>
    </xf>
    <xf numFmtId="0" fontId="53" fillId="14" borderId="28" xfId="0" applyFont="1" applyFill="1" applyBorder="1" applyAlignment="1">
      <alignment horizontal="center" vertical="center"/>
    </xf>
    <xf numFmtId="0" fontId="53" fillId="14" borderId="0" xfId="0" applyFont="1" applyFill="1" applyAlignment="1">
      <alignment horizontal="center" vertical="center"/>
    </xf>
    <xf numFmtId="0" fontId="55" fillId="0" borderId="0" xfId="6" applyFont="1" applyAlignment="1">
      <alignment horizontal="center" vertical="top" wrapText="1"/>
    </xf>
    <xf numFmtId="0" fontId="56" fillId="0" borderId="0" xfId="6" applyFont="1" applyAlignment="1">
      <alignment horizontal="left" vertical="top" wrapText="1"/>
    </xf>
    <xf numFmtId="0" fontId="57" fillId="16" borderId="0" xfId="6" applyFont="1" applyFill="1" applyAlignment="1">
      <alignment horizontal="left" vertical="center" wrapText="1"/>
    </xf>
    <xf numFmtId="0" fontId="57" fillId="0" borderId="0" xfId="6" applyFont="1" applyAlignment="1">
      <alignment horizontal="left" vertical="center" wrapText="1"/>
    </xf>
    <xf numFmtId="0" fontId="36" fillId="0" borderId="13" xfId="6" applyBorder="1" applyAlignment="1">
      <alignment horizontal="center"/>
    </xf>
    <xf numFmtId="0" fontId="36" fillId="0" borderId="20" xfId="6" applyBorder="1" applyAlignment="1">
      <alignment horizontal="center"/>
    </xf>
    <xf numFmtId="0" fontId="53" fillId="14" borderId="21" xfId="0" applyFont="1" applyFill="1" applyBorder="1" applyAlignment="1">
      <alignment horizontal="center" vertical="center"/>
    </xf>
    <xf numFmtId="0" fontId="53" fillId="14" borderId="12" xfId="0" applyFont="1" applyFill="1" applyBorder="1" applyAlignment="1">
      <alignment horizontal="center" vertical="center"/>
    </xf>
    <xf numFmtId="0" fontId="53" fillId="14" borderId="18" xfId="0" applyFont="1" applyFill="1" applyBorder="1" applyAlignment="1">
      <alignment horizontal="center" vertical="center"/>
    </xf>
    <xf numFmtId="0" fontId="54" fillId="0" borderId="19" xfId="6" applyFont="1" applyBorder="1" applyAlignment="1">
      <alignment horizontal="center" wrapText="1"/>
    </xf>
    <xf numFmtId="0" fontId="55" fillId="0" borderId="0" xfId="6" applyFont="1" applyAlignment="1">
      <alignment horizontal="left" vertical="top" wrapText="1"/>
    </xf>
    <xf numFmtId="0" fontId="57" fillId="16" borderId="0" xfId="6" applyFont="1" applyFill="1" applyAlignment="1">
      <alignment horizontal="left" vertical="center"/>
    </xf>
    <xf numFmtId="0" fontId="57" fillId="0" borderId="0" xfId="6" applyFont="1" applyAlignment="1">
      <alignment horizontal="left" vertical="center"/>
    </xf>
    <xf numFmtId="0" fontId="60" fillId="14" borderId="21" xfId="6" applyFont="1" applyFill="1" applyBorder="1" applyAlignment="1">
      <alignment horizontal="left" vertical="center" wrapText="1"/>
    </xf>
    <xf numFmtId="0" fontId="60" fillId="14" borderId="12" xfId="6" applyFont="1" applyFill="1" applyBorder="1" applyAlignment="1">
      <alignment horizontal="left" vertical="center" wrapText="1"/>
    </xf>
    <xf numFmtId="0" fontId="60" fillId="14" borderId="18" xfId="6" applyFont="1" applyFill="1" applyBorder="1" applyAlignment="1">
      <alignment horizontal="left" vertical="center" wrapText="1"/>
    </xf>
  </cellXfs>
  <cellStyles count="32">
    <cellStyle name="Comma" xfId="2" builtinId="3"/>
    <cellStyle name="Comma 2" xfId="15" xr:uid="{00000000-0005-0000-0000-000001000000}"/>
    <cellStyle name="Comma 2 2" xfId="23" xr:uid="{00000000-0005-0000-0000-000002000000}"/>
    <cellStyle name="Comma 3" xfId="30" xr:uid="{CE87E398-AAF7-47CA-A7A9-5B1FE77996CB}"/>
    <cellStyle name="Currency" xfId="27" builtinId="4"/>
    <cellStyle name="Currency 2" xfId="16" xr:uid="{00000000-0005-0000-0000-000003000000}"/>
    <cellStyle name="Currency 2 2" xfId="24" xr:uid="{00000000-0005-0000-0000-000004000000}"/>
    <cellStyle name="Currency 2 3" xfId="26" xr:uid="{00000000-0005-0000-0000-000005000000}"/>
    <cellStyle name="Currency 2 3 2" xfId="31" xr:uid="{64BE8071-5C4A-466A-BEAB-5EBF291D37AD}"/>
    <cellStyle name="Currency 2 4" xfId="28" xr:uid="{965017AF-59BC-49A7-BF53-A60289D8566E}"/>
    <cellStyle name="Good" xfId="29" builtinId="26"/>
    <cellStyle name="Hyperlink" xfId="1" builtinId="8"/>
    <cellStyle name="Normal" xfId="0" builtinId="0"/>
    <cellStyle name="Normal 10" xfId="3" xr:uid="{00000000-0005-0000-0000-000008000000}"/>
    <cellStyle name="Normal 2" xfId="6" xr:uid="{00000000-0005-0000-0000-000009000000}"/>
    <cellStyle name="Normal 2 2" xfId="13" xr:uid="{00000000-0005-0000-0000-00000A000000}"/>
    <cellStyle name="Normal 2 2 2" xfId="21" xr:uid="{00000000-0005-0000-0000-00000B000000}"/>
    <cellStyle name="Normal 2 3" xfId="4" xr:uid="{00000000-0005-0000-0000-00000C000000}"/>
    <cellStyle name="Normal 3" xfId="7" xr:uid="{00000000-0005-0000-0000-00000D000000}"/>
    <cellStyle name="Normal 3 2" xfId="17" xr:uid="{00000000-0005-0000-0000-00000E000000}"/>
    <cellStyle name="Normal 4" xfId="8" xr:uid="{00000000-0005-0000-0000-00000F000000}"/>
    <cellStyle name="Normal 4 2" xfId="18" xr:uid="{00000000-0005-0000-0000-000010000000}"/>
    <cellStyle name="Normal 5" xfId="9" xr:uid="{00000000-0005-0000-0000-000011000000}"/>
    <cellStyle name="Normal 5 2" xfId="19" xr:uid="{00000000-0005-0000-0000-000012000000}"/>
    <cellStyle name="Normal 6" xfId="10" xr:uid="{00000000-0005-0000-0000-000013000000}"/>
    <cellStyle name="Normal 6 2" xfId="20" xr:uid="{00000000-0005-0000-0000-000014000000}"/>
    <cellStyle name="Normal 7" xfId="11" xr:uid="{00000000-0005-0000-0000-000015000000}"/>
    <cellStyle name="Normal 8" xfId="12" xr:uid="{00000000-0005-0000-0000-000016000000}"/>
    <cellStyle name="Normal 9" xfId="25" xr:uid="{00000000-0005-0000-0000-000017000000}"/>
    <cellStyle name="Percent" xfId="5" builtinId="5"/>
    <cellStyle name="Percent 2" xfId="14" xr:uid="{00000000-0005-0000-0000-000019000000}"/>
    <cellStyle name="Percent 2 2" xfId="22" xr:uid="{00000000-0005-0000-0000-00001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B27244E-F6A6-4D0C-A3CD-C2FECB8A2D4E}"/>
  </tableStyles>
  <colors>
    <mruColors>
      <color rgb="FFCCC0DA"/>
      <color rgb="FFC6E0B4"/>
      <color rgb="FF81B2DF"/>
      <color rgb="FFFDCBCB"/>
      <color rgb="FFA6C1E8"/>
      <color rgb="FFF9B2AD"/>
      <color rgb="FFF8CBAD"/>
      <color rgb="FFF8D9D0"/>
      <color rgb="FFB23E1E"/>
      <color rgb="FF336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6352749</xdr:colOff>
      <xdr:row>0</xdr:row>
      <xdr:rowOff>0</xdr:rowOff>
    </xdr:from>
    <xdr:ext cx="1640710" cy="495432"/>
    <xdr:pic>
      <xdr:nvPicPr>
        <xdr:cNvPr id="2" name="Picture 1">
          <a:extLst>
            <a:ext uri="{FF2B5EF4-FFF2-40B4-BE49-F238E27FC236}">
              <a16:creationId xmlns:a16="http://schemas.microsoft.com/office/drawing/2014/main" id="{27CE33D1-BE40-471C-A08F-15870296FE03}"/>
            </a:ext>
          </a:extLst>
        </xdr:cNvPr>
        <xdr:cNvPicPr>
          <a:picLocks noChangeAspect="1"/>
        </xdr:cNvPicPr>
      </xdr:nvPicPr>
      <xdr:blipFill>
        <a:blip xmlns:r="http://schemas.openxmlformats.org/officeDocument/2006/relationships" r:embed="rId1"/>
        <a:stretch>
          <a:fillRect/>
        </a:stretch>
      </xdr:blipFill>
      <xdr:spPr>
        <a:xfrm>
          <a:off x="15553899" y="0"/>
          <a:ext cx="1640710" cy="495432"/>
        </a:xfrm>
        <a:prstGeom prst="rect">
          <a:avLst/>
        </a:prstGeom>
        <a:effectLst>
          <a:outerShdw blurRad="63500" sx="102000" sy="102000" algn="ctr" rotWithShape="0">
            <a:prstClr val="black">
              <a:alpha val="40000"/>
            </a:prstClr>
          </a:outerShdw>
        </a:effec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3917950</xdr:colOff>
      <xdr:row>0</xdr:row>
      <xdr:rowOff>0</xdr:rowOff>
    </xdr:from>
    <xdr:ext cx="1640710" cy="495432"/>
    <xdr:pic>
      <xdr:nvPicPr>
        <xdr:cNvPr id="2" name="Picture 1">
          <a:extLst>
            <a:ext uri="{FF2B5EF4-FFF2-40B4-BE49-F238E27FC236}">
              <a16:creationId xmlns:a16="http://schemas.microsoft.com/office/drawing/2014/main" id="{3525A6DC-A9B9-4DB5-AA02-5F5D5C130EA9}"/>
            </a:ext>
          </a:extLst>
        </xdr:cNvPr>
        <xdr:cNvPicPr>
          <a:picLocks noChangeAspect="1"/>
        </xdr:cNvPicPr>
      </xdr:nvPicPr>
      <xdr:blipFill>
        <a:blip xmlns:r="http://schemas.openxmlformats.org/officeDocument/2006/relationships" r:embed="rId1"/>
        <a:stretch>
          <a:fillRect/>
        </a:stretch>
      </xdr:blipFill>
      <xdr:spPr>
        <a:xfrm>
          <a:off x="4089400" y="0"/>
          <a:ext cx="1640710" cy="495432"/>
        </a:xfrm>
        <a:prstGeom prst="rect">
          <a:avLst/>
        </a:prstGeom>
        <a:effectLst>
          <a:outerShdw blurRad="63500" sx="102000" sy="102000" algn="ctr" rotWithShape="0">
            <a:prstClr val="black">
              <a:alpha val="40000"/>
            </a:prstClr>
          </a:outerShdw>
        </a:effec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247650</xdr:rowOff>
    </xdr:from>
    <xdr:to>
      <xdr:col>2</xdr:col>
      <xdr:colOff>609599</xdr:colOff>
      <xdr:row>2</xdr:row>
      <xdr:rowOff>438150</xdr:rowOff>
    </xdr:to>
    <xdr:sp macro="" textlink="">
      <xdr:nvSpPr>
        <xdr:cNvPr id="2" name="TextBox 1">
          <a:extLst>
            <a:ext uri="{FF2B5EF4-FFF2-40B4-BE49-F238E27FC236}">
              <a16:creationId xmlns:a16="http://schemas.microsoft.com/office/drawing/2014/main" id="{4EDCF94D-DEED-4BBD-A41C-2F51283327D0}"/>
            </a:ext>
          </a:extLst>
        </xdr:cNvPr>
        <xdr:cNvSpPr txBox="1"/>
      </xdr:nvSpPr>
      <xdr:spPr>
        <a:xfrm>
          <a:off x="5669280" y="697230"/>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2</xdr:row>
      <xdr:rowOff>247650</xdr:rowOff>
    </xdr:from>
    <xdr:to>
      <xdr:col>5</xdr:col>
      <xdr:colOff>0</xdr:colOff>
      <xdr:row>2</xdr:row>
      <xdr:rowOff>447675</xdr:rowOff>
    </xdr:to>
    <xdr:sp macro="" textlink="">
      <xdr:nvSpPr>
        <xdr:cNvPr id="3" name="TextBox 2">
          <a:extLst>
            <a:ext uri="{FF2B5EF4-FFF2-40B4-BE49-F238E27FC236}">
              <a16:creationId xmlns:a16="http://schemas.microsoft.com/office/drawing/2014/main" id="{50848025-3E41-43B5-B634-36D3D3241EAE}"/>
            </a:ext>
          </a:extLst>
        </xdr:cNvPr>
        <xdr:cNvSpPr txBox="1"/>
      </xdr:nvSpPr>
      <xdr:spPr>
        <a:xfrm>
          <a:off x="6949440" y="697230"/>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9525</xdr:colOff>
      <xdr:row>4</xdr:row>
      <xdr:rowOff>314325</xdr:rowOff>
    </xdr:from>
    <xdr:to>
      <xdr:col>2</xdr:col>
      <xdr:colOff>619124</xdr:colOff>
      <xdr:row>4</xdr:row>
      <xdr:rowOff>504825</xdr:rowOff>
    </xdr:to>
    <xdr:sp macro="" textlink="">
      <xdr:nvSpPr>
        <xdr:cNvPr id="4" name="TextBox 3">
          <a:extLst>
            <a:ext uri="{FF2B5EF4-FFF2-40B4-BE49-F238E27FC236}">
              <a16:creationId xmlns:a16="http://schemas.microsoft.com/office/drawing/2014/main" id="{B802461B-EDAC-44A7-ABF5-C8D472FE99DD}"/>
            </a:ext>
          </a:extLst>
        </xdr:cNvPr>
        <xdr:cNvSpPr txBox="1"/>
      </xdr:nvSpPr>
      <xdr:spPr>
        <a:xfrm>
          <a:off x="5678805" y="1670685"/>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4</xdr:row>
      <xdr:rowOff>295275</xdr:rowOff>
    </xdr:from>
    <xdr:to>
      <xdr:col>5</xdr:col>
      <xdr:colOff>0</xdr:colOff>
      <xdr:row>4</xdr:row>
      <xdr:rowOff>495300</xdr:rowOff>
    </xdr:to>
    <xdr:sp macro="" textlink="">
      <xdr:nvSpPr>
        <xdr:cNvPr id="5" name="TextBox 4">
          <a:extLst>
            <a:ext uri="{FF2B5EF4-FFF2-40B4-BE49-F238E27FC236}">
              <a16:creationId xmlns:a16="http://schemas.microsoft.com/office/drawing/2014/main" id="{8464BEF7-4BFE-478A-A480-60561B0E1E55}"/>
            </a:ext>
          </a:extLst>
        </xdr:cNvPr>
        <xdr:cNvSpPr txBox="1"/>
      </xdr:nvSpPr>
      <xdr:spPr>
        <a:xfrm>
          <a:off x="6949440" y="1651635"/>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1</xdr:row>
      <xdr:rowOff>247650</xdr:rowOff>
    </xdr:from>
    <xdr:to>
      <xdr:col>4</xdr:col>
      <xdr:colOff>38100</xdr:colOff>
      <xdr:row>1</xdr:row>
      <xdr:rowOff>447675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9525</xdr:colOff>
      <xdr:row>1</xdr:row>
      <xdr:rowOff>247650</xdr:rowOff>
    </xdr:from>
    <xdr:to>
      <xdr:col>4</xdr:col>
      <xdr:colOff>38100</xdr:colOff>
      <xdr:row>1</xdr:row>
      <xdr:rowOff>447675</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47" name="TextBox 46">
          <a:extLst>
            <a:ext uri="{FF2B5EF4-FFF2-40B4-BE49-F238E27FC236}">
              <a16:creationId xmlns:a16="http://schemas.microsoft.com/office/drawing/2014/main" id="{00000000-0008-0000-1400-00002F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48" name="TextBox 47">
          <a:extLst>
            <a:ext uri="{FF2B5EF4-FFF2-40B4-BE49-F238E27FC236}">
              <a16:creationId xmlns:a16="http://schemas.microsoft.com/office/drawing/2014/main" id="{00000000-0008-0000-1400-000030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49" name="TextBox 48">
          <a:extLst>
            <a:ext uri="{FF2B5EF4-FFF2-40B4-BE49-F238E27FC236}">
              <a16:creationId xmlns:a16="http://schemas.microsoft.com/office/drawing/2014/main" id="{00000000-0008-0000-1400-000031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50" name="TextBox 49">
          <a:extLst>
            <a:ext uri="{FF2B5EF4-FFF2-40B4-BE49-F238E27FC236}">
              <a16:creationId xmlns:a16="http://schemas.microsoft.com/office/drawing/2014/main" id="{00000000-0008-0000-1400-000032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51" name="TextBox 50">
          <a:extLst>
            <a:ext uri="{FF2B5EF4-FFF2-40B4-BE49-F238E27FC236}">
              <a16:creationId xmlns:a16="http://schemas.microsoft.com/office/drawing/2014/main" id="{00000000-0008-0000-1400-000033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52" name="TextBox 51">
          <a:extLst>
            <a:ext uri="{FF2B5EF4-FFF2-40B4-BE49-F238E27FC236}">
              <a16:creationId xmlns:a16="http://schemas.microsoft.com/office/drawing/2014/main" id="{00000000-0008-0000-1400-000034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53" name="TextBox 52">
          <a:extLst>
            <a:ext uri="{FF2B5EF4-FFF2-40B4-BE49-F238E27FC236}">
              <a16:creationId xmlns:a16="http://schemas.microsoft.com/office/drawing/2014/main" id="{00000000-0008-0000-1400-000035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54" name="TextBox 53">
          <a:extLst>
            <a:ext uri="{FF2B5EF4-FFF2-40B4-BE49-F238E27FC236}">
              <a16:creationId xmlns:a16="http://schemas.microsoft.com/office/drawing/2014/main" id="{00000000-0008-0000-1400-000036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55" name="TextBox 54">
          <a:extLst>
            <a:ext uri="{FF2B5EF4-FFF2-40B4-BE49-F238E27FC236}">
              <a16:creationId xmlns:a16="http://schemas.microsoft.com/office/drawing/2014/main" id="{00000000-0008-0000-1400-000037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57" name="TextBox 56">
          <a:extLst>
            <a:ext uri="{FF2B5EF4-FFF2-40B4-BE49-F238E27FC236}">
              <a16:creationId xmlns:a16="http://schemas.microsoft.com/office/drawing/2014/main" id="{00000000-0008-0000-1400-000039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61" name="TextBox 60">
          <a:extLst>
            <a:ext uri="{FF2B5EF4-FFF2-40B4-BE49-F238E27FC236}">
              <a16:creationId xmlns:a16="http://schemas.microsoft.com/office/drawing/2014/main" id="{00000000-0008-0000-1400-00003D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62" name="TextBox 61">
          <a:extLst>
            <a:ext uri="{FF2B5EF4-FFF2-40B4-BE49-F238E27FC236}">
              <a16:creationId xmlns:a16="http://schemas.microsoft.com/office/drawing/2014/main" id="{00000000-0008-0000-1400-00003E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63" name="TextBox 62">
          <a:extLst>
            <a:ext uri="{FF2B5EF4-FFF2-40B4-BE49-F238E27FC236}">
              <a16:creationId xmlns:a16="http://schemas.microsoft.com/office/drawing/2014/main" id="{00000000-0008-0000-1400-00003F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65" name="TextBox 64">
          <a:extLst>
            <a:ext uri="{FF2B5EF4-FFF2-40B4-BE49-F238E27FC236}">
              <a16:creationId xmlns:a16="http://schemas.microsoft.com/office/drawing/2014/main" id="{00000000-0008-0000-1400-000041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66" name="TextBox 65">
          <a:extLst>
            <a:ext uri="{FF2B5EF4-FFF2-40B4-BE49-F238E27FC236}">
              <a16:creationId xmlns:a16="http://schemas.microsoft.com/office/drawing/2014/main" id="{00000000-0008-0000-1400-000042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67" name="TextBox 66">
          <a:extLst>
            <a:ext uri="{FF2B5EF4-FFF2-40B4-BE49-F238E27FC236}">
              <a16:creationId xmlns:a16="http://schemas.microsoft.com/office/drawing/2014/main" id="{00000000-0008-0000-1400-000043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69" name="TextBox 68">
          <a:extLst>
            <a:ext uri="{FF2B5EF4-FFF2-40B4-BE49-F238E27FC236}">
              <a16:creationId xmlns:a16="http://schemas.microsoft.com/office/drawing/2014/main" id="{00000000-0008-0000-1400-000045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70" name="TextBox 69">
          <a:extLst>
            <a:ext uri="{FF2B5EF4-FFF2-40B4-BE49-F238E27FC236}">
              <a16:creationId xmlns:a16="http://schemas.microsoft.com/office/drawing/2014/main" id="{00000000-0008-0000-1400-000046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72" name="TextBox 71">
          <a:extLst>
            <a:ext uri="{FF2B5EF4-FFF2-40B4-BE49-F238E27FC236}">
              <a16:creationId xmlns:a16="http://schemas.microsoft.com/office/drawing/2014/main" id="{00000000-0008-0000-1400-000048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73" name="TextBox 72">
          <a:extLst>
            <a:ext uri="{FF2B5EF4-FFF2-40B4-BE49-F238E27FC236}">
              <a16:creationId xmlns:a16="http://schemas.microsoft.com/office/drawing/2014/main" id="{00000000-0008-0000-1400-000049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74" name="TextBox 73">
          <a:extLst>
            <a:ext uri="{FF2B5EF4-FFF2-40B4-BE49-F238E27FC236}">
              <a16:creationId xmlns:a16="http://schemas.microsoft.com/office/drawing/2014/main" id="{00000000-0008-0000-1400-00004A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75" name="TextBox 74">
          <a:extLst>
            <a:ext uri="{FF2B5EF4-FFF2-40B4-BE49-F238E27FC236}">
              <a16:creationId xmlns:a16="http://schemas.microsoft.com/office/drawing/2014/main" id="{00000000-0008-0000-1400-00004B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76" name="TextBox 75">
          <a:extLst>
            <a:ext uri="{FF2B5EF4-FFF2-40B4-BE49-F238E27FC236}">
              <a16:creationId xmlns:a16="http://schemas.microsoft.com/office/drawing/2014/main" id="{00000000-0008-0000-1400-00004C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77" name="TextBox 76">
          <a:extLst>
            <a:ext uri="{FF2B5EF4-FFF2-40B4-BE49-F238E27FC236}">
              <a16:creationId xmlns:a16="http://schemas.microsoft.com/office/drawing/2014/main" id="{00000000-0008-0000-1400-00004D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78" name="TextBox 77">
          <a:extLst>
            <a:ext uri="{FF2B5EF4-FFF2-40B4-BE49-F238E27FC236}">
              <a16:creationId xmlns:a16="http://schemas.microsoft.com/office/drawing/2014/main" id="{00000000-0008-0000-1400-00004E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79" name="TextBox 78">
          <a:extLst>
            <a:ext uri="{FF2B5EF4-FFF2-40B4-BE49-F238E27FC236}">
              <a16:creationId xmlns:a16="http://schemas.microsoft.com/office/drawing/2014/main" id="{00000000-0008-0000-1400-00004F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80" name="TextBox 79">
          <a:extLst>
            <a:ext uri="{FF2B5EF4-FFF2-40B4-BE49-F238E27FC236}">
              <a16:creationId xmlns:a16="http://schemas.microsoft.com/office/drawing/2014/main" id="{00000000-0008-0000-1400-000050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81" name="TextBox 80">
          <a:extLst>
            <a:ext uri="{FF2B5EF4-FFF2-40B4-BE49-F238E27FC236}">
              <a16:creationId xmlns:a16="http://schemas.microsoft.com/office/drawing/2014/main" id="{00000000-0008-0000-1400-000051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82" name="TextBox 81">
          <a:extLst>
            <a:ext uri="{FF2B5EF4-FFF2-40B4-BE49-F238E27FC236}">
              <a16:creationId xmlns:a16="http://schemas.microsoft.com/office/drawing/2014/main" id="{00000000-0008-0000-1400-000052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83" name="TextBox 82">
          <a:extLst>
            <a:ext uri="{FF2B5EF4-FFF2-40B4-BE49-F238E27FC236}">
              <a16:creationId xmlns:a16="http://schemas.microsoft.com/office/drawing/2014/main" id="{00000000-0008-0000-1400-000053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590550</xdr:rowOff>
    </xdr:from>
    <xdr:to>
      <xdr:col>5</xdr:col>
      <xdr:colOff>409575</xdr:colOff>
      <xdr:row>1</xdr:row>
      <xdr:rowOff>790575</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590550</xdr:rowOff>
    </xdr:from>
    <xdr:to>
      <xdr:col>5</xdr:col>
      <xdr:colOff>409575</xdr:colOff>
      <xdr:row>1</xdr:row>
      <xdr:rowOff>790575</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9129-2955-470D-AA49-0B87417E327D}">
  <sheetPr>
    <tabColor rgb="FFFF0000"/>
  </sheetPr>
  <dimension ref="A1:J23"/>
  <sheetViews>
    <sheetView zoomScaleNormal="100" workbookViewId="0"/>
  </sheetViews>
  <sheetFormatPr defaultColWidth="8.7109375" defaultRowHeight="15" x14ac:dyDescent="0.25"/>
  <cols>
    <col min="1" max="1" width="2.42578125" style="481" customWidth="1"/>
    <col min="2" max="2" width="20.140625" style="481" customWidth="1"/>
    <col min="3" max="3" width="115.42578125" style="481" customWidth="1"/>
    <col min="4" max="4" width="120" style="485" customWidth="1"/>
    <col min="5" max="16384" width="8.7109375" style="481"/>
  </cols>
  <sheetData>
    <row r="1" spans="1:10" ht="39.950000000000003" customHeight="1" x14ac:dyDescent="0.25">
      <c r="B1" s="517" t="s">
        <v>910</v>
      </c>
      <c r="C1" s="517"/>
      <c r="D1" s="517"/>
      <c r="E1" s="434"/>
      <c r="F1" s="434"/>
      <c r="G1" s="434"/>
    </row>
    <row r="2" spans="1:10" ht="18.75" x14ac:dyDescent="0.25">
      <c r="A2" s="485"/>
      <c r="B2" s="489" t="s">
        <v>0</v>
      </c>
      <c r="C2" s="488" t="s">
        <v>1</v>
      </c>
      <c r="D2" s="498" t="s">
        <v>916</v>
      </c>
    </row>
    <row r="3" spans="1:10" ht="18.75" x14ac:dyDescent="0.25">
      <c r="B3" s="518">
        <v>45730</v>
      </c>
      <c r="C3" s="519" t="s">
        <v>2</v>
      </c>
      <c r="D3" s="487" t="s">
        <v>3</v>
      </c>
    </row>
    <row r="4" spans="1:10" ht="18.75" x14ac:dyDescent="0.25">
      <c r="B4" s="518"/>
      <c r="C4" s="519"/>
      <c r="D4" s="487" t="s">
        <v>4</v>
      </c>
    </row>
    <row r="5" spans="1:10" ht="18.75" x14ac:dyDescent="0.25">
      <c r="B5" s="518">
        <v>45730</v>
      </c>
      <c r="C5" s="520" t="s">
        <v>909</v>
      </c>
      <c r="D5" s="487" t="s">
        <v>3</v>
      </c>
    </row>
    <row r="6" spans="1:10" ht="18.75" x14ac:dyDescent="0.25">
      <c r="B6" s="518"/>
      <c r="C6" s="520"/>
      <c r="D6" s="487" t="s">
        <v>5</v>
      </c>
    </row>
    <row r="7" spans="1:10" ht="18.75" x14ac:dyDescent="0.25">
      <c r="B7" s="518"/>
      <c r="C7" s="520"/>
      <c r="D7" s="487" t="s">
        <v>913</v>
      </c>
    </row>
    <row r="8" spans="1:10" ht="18.75" x14ac:dyDescent="0.25">
      <c r="B8" s="518">
        <v>45730</v>
      </c>
      <c r="C8" s="519" t="s">
        <v>908</v>
      </c>
      <c r="D8" s="487" t="s">
        <v>5</v>
      </c>
    </row>
    <row r="9" spans="1:10" ht="18.75" x14ac:dyDescent="0.25">
      <c r="B9" s="518"/>
      <c r="C9" s="519"/>
      <c r="D9" s="487" t="s">
        <v>6</v>
      </c>
    </row>
    <row r="10" spans="1:10" ht="18.75" x14ac:dyDescent="0.25">
      <c r="B10" s="518"/>
      <c r="C10" s="519"/>
      <c r="D10" s="487" t="s">
        <v>921</v>
      </c>
    </row>
    <row r="11" spans="1:10" ht="18.75" x14ac:dyDescent="0.25">
      <c r="B11" s="518"/>
      <c r="C11" s="519"/>
      <c r="D11" s="487" t="s">
        <v>10</v>
      </c>
    </row>
    <row r="12" spans="1:10" ht="18.75" x14ac:dyDescent="0.25">
      <c r="B12" s="486">
        <v>45730</v>
      </c>
      <c r="C12" s="487" t="s">
        <v>8</v>
      </c>
      <c r="D12" s="487" t="s">
        <v>913</v>
      </c>
    </row>
    <row r="13" spans="1:10" ht="18.75" x14ac:dyDescent="0.25">
      <c r="B13" s="486">
        <v>45730</v>
      </c>
      <c r="C13" s="487" t="s">
        <v>9</v>
      </c>
      <c r="D13" s="487" t="s">
        <v>913</v>
      </c>
    </row>
    <row r="14" spans="1:10" ht="18.75" x14ac:dyDescent="0.25">
      <c r="B14" s="486">
        <v>45730</v>
      </c>
      <c r="C14" s="511" t="s">
        <v>926</v>
      </c>
      <c r="D14" s="487" t="s">
        <v>913</v>
      </c>
    </row>
    <row r="15" spans="1:10" ht="37.5" x14ac:dyDescent="0.25">
      <c r="B15" s="512">
        <v>45730</v>
      </c>
      <c r="C15" s="511" t="s">
        <v>922</v>
      </c>
      <c r="D15" s="511" t="s">
        <v>913</v>
      </c>
      <c r="E15" s="510"/>
      <c r="F15" s="154"/>
      <c r="G15" s="154"/>
      <c r="H15" s="154"/>
      <c r="I15" s="154"/>
      <c r="J15" s="154"/>
    </row>
    <row r="16" spans="1:10" ht="18.75" x14ac:dyDescent="0.25">
      <c r="B16" s="486">
        <v>45730</v>
      </c>
      <c r="C16" s="487" t="s">
        <v>914</v>
      </c>
      <c r="D16" s="487" t="s">
        <v>10</v>
      </c>
    </row>
    <row r="17" spans="2:10" ht="18.75" x14ac:dyDescent="0.25">
      <c r="B17" s="486">
        <v>45730</v>
      </c>
      <c r="C17" s="487" t="s">
        <v>907</v>
      </c>
      <c r="D17" s="487" t="s">
        <v>10</v>
      </c>
    </row>
    <row r="18" spans="2:10" ht="18.75" x14ac:dyDescent="0.25">
      <c r="B18" s="486">
        <v>45730</v>
      </c>
      <c r="C18" s="487" t="s">
        <v>915</v>
      </c>
      <c r="D18" s="487" t="s">
        <v>10</v>
      </c>
    </row>
    <row r="19" spans="2:10" ht="37.5" x14ac:dyDescent="0.25">
      <c r="B19" s="486">
        <v>45730</v>
      </c>
      <c r="C19" s="483" t="s">
        <v>906</v>
      </c>
      <c r="D19" s="482" t="s">
        <v>11</v>
      </c>
    </row>
    <row r="20" spans="2:10" s="513" customFormat="1" ht="37.5" x14ac:dyDescent="0.25">
      <c r="B20" s="512">
        <v>45730</v>
      </c>
      <c r="C20" s="514" t="s">
        <v>917</v>
      </c>
      <c r="D20" s="514" t="s">
        <v>918</v>
      </c>
    </row>
    <row r="21" spans="2:10" ht="18.75" x14ac:dyDescent="0.25">
      <c r="B21" s="486">
        <v>45730</v>
      </c>
      <c r="C21" s="482" t="s">
        <v>12</v>
      </c>
      <c r="D21" s="482" t="s">
        <v>13</v>
      </c>
    </row>
    <row r="22" spans="2:10" ht="18.600000000000001" customHeight="1" x14ac:dyDescent="0.25">
      <c r="B22" s="515">
        <v>45735</v>
      </c>
      <c r="C22" s="516" t="s">
        <v>7</v>
      </c>
      <c r="D22" s="487" t="s">
        <v>913</v>
      </c>
      <c r="E22" s="509" t="s">
        <v>920</v>
      </c>
      <c r="F22" s="509"/>
      <c r="G22" s="509"/>
      <c r="H22" s="509"/>
      <c r="I22" s="509"/>
      <c r="J22" s="509"/>
    </row>
    <row r="23" spans="2:10" ht="18.75" x14ac:dyDescent="0.25">
      <c r="B23" s="515"/>
      <c r="C23" s="516"/>
      <c r="D23" s="487" t="s">
        <v>10</v>
      </c>
      <c r="E23" s="509"/>
      <c r="F23" s="509"/>
      <c r="G23" s="509"/>
      <c r="H23" s="509"/>
      <c r="I23" s="509"/>
      <c r="J23" s="509"/>
    </row>
  </sheetData>
  <mergeCells count="9">
    <mergeCell ref="B22:B23"/>
    <mergeCell ref="C22:C23"/>
    <mergeCell ref="B1:D1"/>
    <mergeCell ref="B3:B4"/>
    <mergeCell ref="C3:C4"/>
    <mergeCell ref="B5:B7"/>
    <mergeCell ref="C5:C7"/>
    <mergeCell ref="B8:B11"/>
    <mergeCell ref="C8:C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J34"/>
  <sheetViews>
    <sheetView zoomScaleNormal="100" workbookViewId="0"/>
  </sheetViews>
  <sheetFormatPr defaultColWidth="8.5703125" defaultRowHeight="15" x14ac:dyDescent="0.25"/>
  <cols>
    <col min="1" max="1" width="50.5703125" style="42" customWidth="1"/>
    <col min="2" max="4" width="13.5703125" style="49" customWidth="1"/>
    <col min="5" max="5" width="1.5703125" style="42" customWidth="1"/>
    <col min="6" max="6" width="40.5703125" style="42" customWidth="1"/>
    <col min="7" max="16384" width="8.5703125" style="42"/>
  </cols>
  <sheetData>
    <row r="1" spans="1:10" customFormat="1" ht="40.35" customHeight="1" x14ac:dyDescent="0.25">
      <c r="A1" s="7" t="s">
        <v>220</v>
      </c>
      <c r="F1" s="35"/>
    </row>
    <row r="2" spans="1:10" customFormat="1" ht="15" customHeight="1" x14ac:dyDescent="0.25">
      <c r="A2" s="24" t="s">
        <v>21</v>
      </c>
    </row>
    <row r="3" spans="1:10" s="39" customFormat="1" x14ac:dyDescent="0.25">
      <c r="A3" s="37"/>
      <c r="B3" s="38" t="s">
        <v>27</v>
      </c>
      <c r="C3" s="38" t="s">
        <v>30</v>
      </c>
      <c r="D3" s="38" t="s">
        <v>25</v>
      </c>
      <c r="J3"/>
    </row>
    <row r="4" spans="1:10" s="39" customFormat="1" x14ac:dyDescent="0.25">
      <c r="A4" s="37"/>
      <c r="B4" s="38" t="s">
        <v>163</v>
      </c>
      <c r="C4" s="38" t="s">
        <v>163</v>
      </c>
      <c r="D4" s="38" t="s">
        <v>163</v>
      </c>
      <c r="J4"/>
    </row>
    <row r="5" spans="1:10" x14ac:dyDescent="0.25">
      <c r="A5" s="40" t="s">
        <v>221</v>
      </c>
      <c r="B5" s="41"/>
      <c r="C5" s="41"/>
      <c r="D5" s="41"/>
      <c r="F5" s="128" t="s">
        <v>222</v>
      </c>
      <c r="J5"/>
    </row>
    <row r="6" spans="1:10" x14ac:dyDescent="0.25">
      <c r="A6" s="43" t="s">
        <v>165</v>
      </c>
      <c r="B6" s="41"/>
      <c r="C6" s="41"/>
      <c r="D6" s="41" t="s">
        <v>21</v>
      </c>
      <c r="J6"/>
    </row>
    <row r="7" spans="1:10" x14ac:dyDescent="0.25">
      <c r="A7" s="44" t="s">
        <v>166</v>
      </c>
      <c r="B7" s="45"/>
      <c r="C7" s="45"/>
      <c r="D7" s="41">
        <f>SUM(B7:C7)</f>
        <v>0</v>
      </c>
      <c r="J7"/>
    </row>
    <row r="8" spans="1:10" x14ac:dyDescent="0.25">
      <c r="A8" s="46" t="s">
        <v>223</v>
      </c>
      <c r="B8" s="45"/>
      <c r="C8" s="45"/>
      <c r="D8" s="41">
        <f t="shared" ref="D8:D10" si="0">SUM(B8:C8)</f>
        <v>0</v>
      </c>
      <c r="J8"/>
    </row>
    <row r="9" spans="1:10" x14ac:dyDescent="0.25">
      <c r="A9" s="46" t="s">
        <v>224</v>
      </c>
      <c r="B9" s="45"/>
      <c r="C9" s="45"/>
      <c r="D9" s="41">
        <f t="shared" si="0"/>
        <v>0</v>
      </c>
      <c r="J9"/>
    </row>
    <row r="10" spans="1:10" x14ac:dyDescent="0.25">
      <c r="A10" s="46" t="s">
        <v>191</v>
      </c>
      <c r="B10" s="45"/>
      <c r="C10" s="45"/>
      <c r="D10" s="41">
        <f t="shared" si="0"/>
        <v>0</v>
      </c>
      <c r="J10"/>
    </row>
    <row r="11" spans="1:10" x14ac:dyDescent="0.25">
      <c r="A11" s="44" t="s">
        <v>172</v>
      </c>
      <c r="B11" s="97">
        <f>SUM(B7:B10)</f>
        <v>0</v>
      </c>
      <c r="C11" s="97">
        <f>SUM(C7:C10)</f>
        <v>0</v>
      </c>
      <c r="D11" s="47">
        <f>SUM(D7:D10)</f>
        <v>0</v>
      </c>
      <c r="F11" s="113" t="s">
        <v>48</v>
      </c>
      <c r="J11"/>
    </row>
    <row r="12" spans="1:10" ht="8.1" customHeight="1" x14ac:dyDescent="0.25">
      <c r="A12" s="107"/>
      <c r="B12" s="108"/>
      <c r="C12" s="108"/>
      <c r="D12" s="108"/>
      <c r="J12"/>
    </row>
    <row r="13" spans="1:10" x14ac:dyDescent="0.25">
      <c r="A13" s="123" t="s">
        <v>174</v>
      </c>
      <c r="J13"/>
    </row>
    <row r="14" spans="1:10" x14ac:dyDescent="0.25">
      <c r="A14" s="123" t="s">
        <v>175</v>
      </c>
      <c r="B14" s="41"/>
      <c r="C14" s="41"/>
      <c r="D14" s="47">
        <f>SUM(B14:C14)</f>
        <v>0</v>
      </c>
      <c r="F14" s="113" t="s">
        <v>97</v>
      </c>
      <c r="J14"/>
    </row>
    <row r="15" spans="1:10" x14ac:dyDescent="0.25">
      <c r="A15" s="123" t="s">
        <v>176</v>
      </c>
      <c r="B15" s="41">
        <f>B11-B14</f>
        <v>0</v>
      </c>
      <c r="C15" s="41">
        <f>C11-C14</f>
        <v>0</v>
      </c>
      <c r="D15" s="47">
        <f>D11-D14</f>
        <v>0</v>
      </c>
      <c r="F15" s="113" t="s">
        <v>48</v>
      </c>
      <c r="J15"/>
    </row>
    <row r="16" spans="1:10" x14ac:dyDescent="0.25">
      <c r="A16" s="126"/>
      <c r="B16" s="109"/>
      <c r="C16" s="109"/>
      <c r="D16" s="109"/>
      <c r="J16"/>
    </row>
    <row r="17" spans="1:10" x14ac:dyDescent="0.25">
      <c r="A17" s="40" t="s">
        <v>225</v>
      </c>
      <c r="B17" s="41"/>
      <c r="C17" s="41"/>
      <c r="D17" s="41"/>
      <c r="F17" s="128" t="s">
        <v>222</v>
      </c>
      <c r="J17"/>
    </row>
    <row r="18" spans="1:10" x14ac:dyDescent="0.25">
      <c r="A18" s="43" t="s">
        <v>165</v>
      </c>
      <c r="B18" s="41"/>
      <c r="C18" s="41"/>
      <c r="D18" s="41"/>
      <c r="J18"/>
    </row>
    <row r="19" spans="1:10" x14ac:dyDescent="0.25">
      <c r="A19" s="44" t="s">
        <v>166</v>
      </c>
      <c r="B19" s="45"/>
      <c r="C19" s="45"/>
      <c r="D19" s="45">
        <f>SUM(B19:C19)</f>
        <v>0</v>
      </c>
      <c r="J19"/>
    </row>
    <row r="20" spans="1:10" x14ac:dyDescent="0.25">
      <c r="A20" s="46" t="s">
        <v>223</v>
      </c>
      <c r="B20" s="45"/>
      <c r="C20" s="45"/>
      <c r="D20" s="45">
        <f t="shared" ref="D20:D22" si="1">SUM(B20:C20)</f>
        <v>0</v>
      </c>
      <c r="J20"/>
    </row>
    <row r="21" spans="1:10" x14ac:dyDescent="0.25">
      <c r="A21" s="46" t="s">
        <v>224</v>
      </c>
      <c r="B21" s="45"/>
      <c r="C21" s="45"/>
      <c r="D21" s="45">
        <f t="shared" si="1"/>
        <v>0</v>
      </c>
      <c r="J21"/>
    </row>
    <row r="22" spans="1:10" x14ac:dyDescent="0.25">
      <c r="A22" s="46" t="s">
        <v>191</v>
      </c>
      <c r="B22" s="45"/>
      <c r="C22" s="45"/>
      <c r="D22" s="45">
        <f t="shared" si="1"/>
        <v>0</v>
      </c>
      <c r="J22"/>
    </row>
    <row r="23" spans="1:10" x14ac:dyDescent="0.25">
      <c r="A23" s="44" t="s">
        <v>172</v>
      </c>
      <c r="B23" s="97">
        <f>SUM(B19:B22)</f>
        <v>0</v>
      </c>
      <c r="C23" s="97">
        <f>SUM(C19:C22)</f>
        <v>0</v>
      </c>
      <c r="D23" s="47">
        <f>SUM(D19:D22)</f>
        <v>0</v>
      </c>
      <c r="J23"/>
    </row>
    <row r="24" spans="1:10" ht="8.1" customHeight="1" x14ac:dyDescent="0.25">
      <c r="J24"/>
    </row>
    <row r="25" spans="1:10" x14ac:dyDescent="0.25">
      <c r="A25" s="123" t="s">
        <v>174</v>
      </c>
      <c r="J25"/>
    </row>
    <row r="26" spans="1:10" x14ac:dyDescent="0.25">
      <c r="A26" s="123" t="s">
        <v>175</v>
      </c>
      <c r="B26" s="41"/>
      <c r="C26" s="41"/>
      <c r="D26" s="47">
        <f>SUM(B26:C26)</f>
        <v>0</v>
      </c>
      <c r="F26" s="113" t="s">
        <v>97</v>
      </c>
      <c r="J26"/>
    </row>
    <row r="27" spans="1:10" x14ac:dyDescent="0.25">
      <c r="A27" s="123" t="s">
        <v>176</v>
      </c>
      <c r="B27" s="41">
        <f>B23-B26</f>
        <v>0</v>
      </c>
      <c r="C27" s="41">
        <f>C23-C26</f>
        <v>0</v>
      </c>
      <c r="D27" s="47">
        <f>D23-D26</f>
        <v>0</v>
      </c>
      <c r="F27" s="113" t="s">
        <v>48</v>
      </c>
      <c r="J27"/>
    </row>
    <row r="31" spans="1:10" x14ac:dyDescent="0.25">
      <c r="A31" s="307"/>
      <c r="B31" s="57"/>
    </row>
    <row r="32" spans="1:10" x14ac:dyDescent="0.25">
      <c r="A32" s="307"/>
      <c r="B32" s="57"/>
    </row>
    <row r="33" spans="1:2" x14ac:dyDescent="0.25">
      <c r="A33" s="307"/>
      <c r="B33" s="57"/>
    </row>
    <row r="34" spans="1:2" x14ac:dyDescent="0.25">
      <c r="A34" s="307"/>
      <c r="B34"/>
    </row>
  </sheetData>
  <pageMargins left="0.7" right="0.7" top="0.75" bottom="0.75" header="0.3" footer="0.3"/>
  <pageSetup scale="6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J59"/>
  <sheetViews>
    <sheetView workbookViewId="0"/>
  </sheetViews>
  <sheetFormatPr defaultColWidth="8.5703125" defaultRowHeight="15" x14ac:dyDescent="0.25"/>
  <cols>
    <col min="1" max="1" width="50.5703125" style="42" customWidth="1"/>
    <col min="2" max="4" width="13.5703125" style="49" customWidth="1"/>
    <col min="5" max="5" width="1.5703125" style="42" customWidth="1"/>
    <col min="6" max="6" width="15.5703125" style="113" customWidth="1"/>
    <col min="7" max="16384" width="8.5703125" style="42"/>
  </cols>
  <sheetData>
    <row r="1" spans="1:10" customFormat="1" ht="40.35" customHeight="1" x14ac:dyDescent="0.25">
      <c r="A1" s="7" t="s">
        <v>245</v>
      </c>
      <c r="E1" s="7"/>
      <c r="F1" s="63"/>
      <c r="G1" s="35"/>
    </row>
    <row r="2" spans="1:10" customFormat="1" ht="15" customHeight="1" x14ac:dyDescent="0.25">
      <c r="A2" s="24" t="s">
        <v>21</v>
      </c>
      <c r="E2" s="36" t="s">
        <v>21</v>
      </c>
      <c r="F2" s="63"/>
    </row>
    <row r="3" spans="1:10" s="39" customFormat="1" x14ac:dyDescent="0.25">
      <c r="A3" s="37"/>
      <c r="B3" s="38" t="s">
        <v>27</v>
      </c>
      <c r="C3" s="38" t="s">
        <v>30</v>
      </c>
      <c r="D3" s="38" t="s">
        <v>25</v>
      </c>
      <c r="F3" s="125"/>
      <c r="J3"/>
    </row>
    <row r="4" spans="1:10" s="39" customFormat="1" x14ac:dyDescent="0.25">
      <c r="A4" s="37"/>
      <c r="B4" s="38" t="s">
        <v>163</v>
      </c>
      <c r="C4" s="38" t="s">
        <v>163</v>
      </c>
      <c r="D4" s="38" t="s">
        <v>163</v>
      </c>
      <c r="F4" s="125"/>
      <c r="J4"/>
    </row>
    <row r="5" spans="1:10" x14ac:dyDescent="0.25">
      <c r="A5" s="40" t="s">
        <v>246</v>
      </c>
      <c r="B5" s="41"/>
      <c r="C5" s="41"/>
      <c r="D5" s="41"/>
      <c r="J5"/>
    </row>
    <row r="6" spans="1:10" x14ac:dyDescent="0.25">
      <c r="A6" s="43" t="s">
        <v>165</v>
      </c>
      <c r="B6" s="41"/>
      <c r="C6" s="41"/>
      <c r="D6" s="41"/>
      <c r="J6"/>
    </row>
    <row r="7" spans="1:10" x14ac:dyDescent="0.25">
      <c r="A7" s="44" t="s">
        <v>166</v>
      </c>
      <c r="B7" s="45"/>
      <c r="C7" s="45"/>
      <c r="D7" s="45">
        <f>SUM(B7:C7)</f>
        <v>0</v>
      </c>
      <c r="J7"/>
    </row>
    <row r="8" spans="1:10" x14ac:dyDescent="0.25">
      <c r="A8" s="46" t="s">
        <v>247</v>
      </c>
      <c r="B8" s="45"/>
      <c r="C8" s="45"/>
      <c r="D8" s="45">
        <f t="shared" ref="D8:D10" si="0">SUM(B8:C8)</f>
        <v>0</v>
      </c>
      <c r="J8"/>
    </row>
    <row r="9" spans="1:10" x14ac:dyDescent="0.25">
      <c r="A9" s="46" t="s">
        <v>190</v>
      </c>
      <c r="B9" s="45"/>
      <c r="C9" s="45"/>
      <c r="D9" s="45">
        <f t="shared" si="0"/>
        <v>0</v>
      </c>
      <c r="J9"/>
    </row>
    <row r="10" spans="1:10" x14ac:dyDescent="0.25">
      <c r="A10" s="46" t="s">
        <v>248</v>
      </c>
      <c r="B10" s="45"/>
      <c r="C10" s="45"/>
      <c r="D10" s="45">
        <f t="shared" si="0"/>
        <v>0</v>
      </c>
      <c r="J10"/>
    </row>
    <row r="11" spans="1:10" x14ac:dyDescent="0.25">
      <c r="A11" s="44" t="s">
        <v>172</v>
      </c>
      <c r="B11" s="97">
        <f>SUM(B7:B10)</f>
        <v>0</v>
      </c>
      <c r="C11" s="97">
        <f>SUM(C7:C10)</f>
        <v>0</v>
      </c>
      <c r="D11" s="47">
        <f>SUM(D7:D10)</f>
        <v>0</v>
      </c>
      <c r="F11" s="113" t="s">
        <v>48</v>
      </c>
      <c r="J11"/>
    </row>
    <row r="12" spans="1:10" ht="8.1" customHeight="1" x14ac:dyDescent="0.25">
      <c r="A12" s="107"/>
      <c r="B12" s="108"/>
      <c r="C12" s="108"/>
      <c r="D12" s="108"/>
      <c r="J12"/>
    </row>
    <row r="13" spans="1:10" x14ac:dyDescent="0.25">
      <c r="A13" s="123" t="s">
        <v>249</v>
      </c>
      <c r="J13"/>
    </row>
    <row r="14" spans="1:10" x14ac:dyDescent="0.25">
      <c r="A14" s="123" t="s">
        <v>175</v>
      </c>
      <c r="B14" s="41"/>
      <c r="C14" s="41"/>
      <c r="D14" s="47">
        <f>SUM(B14:C14)</f>
        <v>0</v>
      </c>
      <c r="F14" s="113" t="s">
        <v>97</v>
      </c>
      <c r="J14"/>
    </row>
    <row r="15" spans="1:10" x14ac:dyDescent="0.25">
      <c r="A15" s="123" t="s">
        <v>176</v>
      </c>
      <c r="B15" s="41">
        <f>B11-B14</f>
        <v>0</v>
      </c>
      <c r="C15" s="41">
        <f>C11-C14</f>
        <v>0</v>
      </c>
      <c r="D15" s="47">
        <f>D11-D14</f>
        <v>0</v>
      </c>
      <c r="F15" s="113" t="s">
        <v>48</v>
      </c>
      <c r="J15"/>
    </row>
    <row r="16" spans="1:10" x14ac:dyDescent="0.25">
      <c r="J16"/>
    </row>
    <row r="17" spans="1:10" x14ac:dyDescent="0.25">
      <c r="A17" s="40" t="s">
        <v>250</v>
      </c>
      <c r="B17" s="41"/>
      <c r="C17" s="41"/>
      <c r="D17" s="41"/>
      <c r="J17"/>
    </row>
    <row r="18" spans="1:10" x14ac:dyDescent="0.25">
      <c r="A18" s="43" t="s">
        <v>165</v>
      </c>
      <c r="B18" s="41"/>
      <c r="C18" s="41"/>
      <c r="D18" s="41"/>
      <c r="J18"/>
    </row>
    <row r="19" spans="1:10" x14ac:dyDescent="0.25">
      <c r="A19" s="44" t="s">
        <v>166</v>
      </c>
      <c r="B19" s="45"/>
      <c r="C19" s="45"/>
      <c r="D19" s="45">
        <f>SUM(B19:C19)</f>
        <v>0</v>
      </c>
      <c r="J19"/>
    </row>
    <row r="20" spans="1:10" x14ac:dyDescent="0.25">
      <c r="A20" s="46" t="s">
        <v>247</v>
      </c>
      <c r="B20" s="45"/>
      <c r="C20" s="45"/>
      <c r="D20" s="45">
        <f t="shared" ref="D20:D22" si="1">SUM(B20:C20)</f>
        <v>0</v>
      </c>
      <c r="J20"/>
    </row>
    <row r="21" spans="1:10" x14ac:dyDescent="0.25">
      <c r="A21" s="46" t="s">
        <v>190</v>
      </c>
      <c r="B21" s="45"/>
      <c r="C21" s="45"/>
      <c r="D21" s="45">
        <f t="shared" si="1"/>
        <v>0</v>
      </c>
      <c r="J21"/>
    </row>
    <row r="22" spans="1:10" x14ac:dyDescent="0.25">
      <c r="A22" s="46" t="s">
        <v>248</v>
      </c>
      <c r="B22" s="45"/>
      <c r="C22" s="45"/>
      <c r="D22" s="45">
        <f t="shared" si="1"/>
        <v>0</v>
      </c>
      <c r="J22"/>
    </row>
    <row r="23" spans="1:10" x14ac:dyDescent="0.25">
      <c r="A23" s="44" t="s">
        <v>172</v>
      </c>
      <c r="B23" s="97">
        <f>SUM(B19:B22)</f>
        <v>0</v>
      </c>
      <c r="C23" s="97">
        <f>SUM(C19:C22)</f>
        <v>0</v>
      </c>
      <c r="D23" s="47">
        <f>SUM(D19:D22)</f>
        <v>0</v>
      </c>
      <c r="J23"/>
    </row>
    <row r="24" spans="1:10" ht="8.1" customHeight="1" x14ac:dyDescent="0.25">
      <c r="A24" s="107"/>
      <c r="B24" s="108"/>
      <c r="C24" s="108"/>
      <c r="D24" s="108"/>
      <c r="J24"/>
    </row>
    <row r="25" spans="1:10" x14ac:dyDescent="0.25">
      <c r="A25" s="123" t="s">
        <v>249</v>
      </c>
      <c r="J25"/>
    </row>
    <row r="26" spans="1:10" x14ac:dyDescent="0.25">
      <c r="A26" s="123" t="s">
        <v>175</v>
      </c>
      <c r="B26" s="41"/>
      <c r="C26" s="41"/>
      <c r="D26" s="47">
        <f>SUM(B26:C26)</f>
        <v>0</v>
      </c>
      <c r="F26" s="113" t="s">
        <v>97</v>
      </c>
      <c r="J26"/>
    </row>
    <row r="27" spans="1:10" x14ac:dyDescent="0.25">
      <c r="A27" s="123" t="s">
        <v>176</v>
      </c>
      <c r="B27" s="41">
        <f>B23-B26</f>
        <v>0</v>
      </c>
      <c r="C27" s="41">
        <f>C23-C26</f>
        <v>0</v>
      </c>
      <c r="D27" s="47">
        <f>D23-D26</f>
        <v>0</v>
      </c>
      <c r="F27" s="113" t="s">
        <v>48</v>
      </c>
      <c r="J27"/>
    </row>
    <row r="28" spans="1:10" x14ac:dyDescent="0.25">
      <c r="A28" s="126"/>
      <c r="B28" s="109"/>
      <c r="C28" s="109"/>
      <c r="D28" s="96"/>
      <c r="J28"/>
    </row>
    <row r="29" spans="1:10" x14ac:dyDescent="0.25">
      <c r="A29" s="40" t="s">
        <v>251</v>
      </c>
      <c r="B29" s="41"/>
      <c r="C29" s="41"/>
      <c r="D29" s="41"/>
      <c r="J29"/>
    </row>
    <row r="30" spans="1:10" x14ac:dyDescent="0.25">
      <c r="A30" s="43" t="s">
        <v>165</v>
      </c>
      <c r="B30" s="41"/>
      <c r="C30" s="41"/>
      <c r="D30" s="41"/>
      <c r="J30"/>
    </row>
    <row r="31" spans="1:10" x14ac:dyDescent="0.25">
      <c r="A31" s="44" t="s">
        <v>166</v>
      </c>
      <c r="B31" s="45"/>
      <c r="C31" s="45"/>
      <c r="D31" s="45">
        <f>SUM(B31:C31)</f>
        <v>0</v>
      </c>
      <c r="J31"/>
    </row>
    <row r="32" spans="1:10" x14ac:dyDescent="0.25">
      <c r="A32" s="46" t="s">
        <v>252</v>
      </c>
      <c r="B32" s="45"/>
      <c r="C32" s="45"/>
      <c r="D32" s="45">
        <f t="shared" ref="D32:D34" si="2">SUM(B32:C32)</f>
        <v>0</v>
      </c>
      <c r="J32"/>
    </row>
    <row r="33" spans="1:10" x14ac:dyDescent="0.25">
      <c r="A33" s="46" t="s">
        <v>224</v>
      </c>
      <c r="B33" s="45"/>
      <c r="C33" s="45"/>
      <c r="D33" s="45">
        <f t="shared" si="2"/>
        <v>0</v>
      </c>
      <c r="J33"/>
    </row>
    <row r="34" spans="1:10" x14ac:dyDescent="0.25">
      <c r="A34" s="46" t="s">
        <v>253</v>
      </c>
      <c r="B34" s="45"/>
      <c r="C34" s="45"/>
      <c r="D34" s="45">
        <f t="shared" si="2"/>
        <v>0</v>
      </c>
      <c r="J34"/>
    </row>
    <row r="35" spans="1:10" x14ac:dyDescent="0.25">
      <c r="A35" s="44" t="s">
        <v>172</v>
      </c>
      <c r="B35" s="97">
        <f>SUM(B31:B34)</f>
        <v>0</v>
      </c>
      <c r="C35" s="97">
        <f>SUM(C31:C34)</f>
        <v>0</v>
      </c>
      <c r="D35" s="47">
        <f>SUM(D31:D34)</f>
        <v>0</v>
      </c>
      <c r="J35"/>
    </row>
    <row r="36" spans="1:10" ht="8.1" customHeight="1" x14ac:dyDescent="0.25">
      <c r="A36" s="107"/>
      <c r="B36" s="108"/>
      <c r="C36" s="108"/>
      <c r="D36" s="108"/>
      <c r="J36"/>
    </row>
    <row r="37" spans="1:10" x14ac:dyDescent="0.25">
      <c r="A37" s="123" t="s">
        <v>249</v>
      </c>
      <c r="J37"/>
    </row>
    <row r="38" spans="1:10" x14ac:dyDescent="0.25">
      <c r="A38" s="123" t="s">
        <v>175</v>
      </c>
      <c r="B38" s="41"/>
      <c r="C38" s="41"/>
      <c r="D38" s="47">
        <f>SUM(B38:C38)</f>
        <v>0</v>
      </c>
      <c r="F38" s="113" t="s">
        <v>97</v>
      </c>
      <c r="J38"/>
    </row>
    <row r="39" spans="1:10" x14ac:dyDescent="0.25">
      <c r="A39" s="123" t="s">
        <v>176</v>
      </c>
      <c r="B39" s="41">
        <f>B35-B38</f>
        <v>0</v>
      </c>
      <c r="C39" s="41">
        <f>C35-C38</f>
        <v>0</v>
      </c>
      <c r="D39" s="47">
        <f>D35-D38</f>
        <v>0</v>
      </c>
      <c r="F39" s="113" t="s">
        <v>48</v>
      </c>
      <c r="J39"/>
    </row>
    <row r="40" spans="1:10" x14ac:dyDescent="0.25">
      <c r="A40" s="126"/>
      <c r="B40" s="109"/>
      <c r="C40" s="109"/>
      <c r="D40" s="96"/>
      <c r="J40"/>
    </row>
    <row r="41" spans="1:10" x14ac:dyDescent="0.25">
      <c r="A41" s="40" t="s">
        <v>254</v>
      </c>
      <c r="B41" s="41"/>
      <c r="C41" s="41"/>
      <c r="D41" s="41"/>
      <c r="J41"/>
    </row>
    <row r="42" spans="1:10" x14ac:dyDescent="0.25">
      <c r="A42" s="43" t="s">
        <v>165</v>
      </c>
      <c r="B42" s="41"/>
      <c r="C42" s="41"/>
      <c r="D42" s="41"/>
      <c r="J42"/>
    </row>
    <row r="43" spans="1:10" x14ac:dyDescent="0.25">
      <c r="A43" s="44" t="s">
        <v>166</v>
      </c>
      <c r="B43" s="45"/>
      <c r="C43" s="45"/>
      <c r="D43" s="45">
        <f>SUM(B43:C43)</f>
        <v>0</v>
      </c>
      <c r="J43"/>
    </row>
    <row r="44" spans="1:10" x14ac:dyDescent="0.25">
      <c r="A44" s="46" t="s">
        <v>252</v>
      </c>
      <c r="B44" s="45"/>
      <c r="C44" s="45"/>
      <c r="D44" s="45">
        <f t="shared" ref="D44:D46" si="3">SUM(B44:C44)</f>
        <v>0</v>
      </c>
      <c r="J44"/>
    </row>
    <row r="45" spans="1:10" x14ac:dyDescent="0.25">
      <c r="A45" s="46" t="s">
        <v>224</v>
      </c>
      <c r="B45" s="45"/>
      <c r="C45" s="45"/>
      <c r="D45" s="45">
        <f t="shared" si="3"/>
        <v>0</v>
      </c>
      <c r="J45"/>
    </row>
    <row r="46" spans="1:10" x14ac:dyDescent="0.25">
      <c r="A46" s="46" t="s">
        <v>253</v>
      </c>
      <c r="B46" s="45"/>
      <c r="C46" s="45"/>
      <c r="D46" s="45">
        <f t="shared" si="3"/>
        <v>0</v>
      </c>
      <c r="J46"/>
    </row>
    <row r="47" spans="1:10" x14ac:dyDescent="0.25">
      <c r="A47" s="44" t="s">
        <v>172</v>
      </c>
      <c r="B47" s="97">
        <f>SUM(B43:B46)</f>
        <v>0</v>
      </c>
      <c r="C47" s="97">
        <f>SUM(C43:C46)</f>
        <v>0</v>
      </c>
      <c r="D47" s="47">
        <f>SUM(D43:D46)</f>
        <v>0</v>
      </c>
      <c r="J47"/>
    </row>
    <row r="48" spans="1:10" ht="8.1" customHeight="1" x14ac:dyDescent="0.25">
      <c r="A48" s="107"/>
      <c r="B48" s="108"/>
      <c r="C48" s="108"/>
      <c r="D48" s="108"/>
      <c r="J48"/>
    </row>
    <row r="49" spans="1:10" x14ac:dyDescent="0.25">
      <c r="A49" s="123" t="s">
        <v>249</v>
      </c>
      <c r="J49"/>
    </row>
    <row r="50" spans="1:10" x14ac:dyDescent="0.25">
      <c r="A50" s="123" t="s">
        <v>175</v>
      </c>
      <c r="B50" s="41"/>
      <c r="C50" s="41"/>
      <c r="D50" s="47">
        <f>SUM(B50:C50)</f>
        <v>0</v>
      </c>
      <c r="F50" s="113" t="s">
        <v>97</v>
      </c>
      <c r="J50"/>
    </row>
    <row r="51" spans="1:10" x14ac:dyDescent="0.25">
      <c r="A51" s="123" t="s">
        <v>176</v>
      </c>
      <c r="B51" s="41">
        <f>B47-B50</f>
        <v>0</v>
      </c>
      <c r="C51" s="41">
        <f>C47-C50</f>
        <v>0</v>
      </c>
      <c r="D51" s="47">
        <f>D47-D50</f>
        <v>0</v>
      </c>
      <c r="F51" s="113" t="s">
        <v>48</v>
      </c>
      <c r="J51"/>
    </row>
    <row r="52" spans="1:10" x14ac:dyDescent="0.25">
      <c r="D52" s="108"/>
      <c r="J52"/>
    </row>
    <row r="53" spans="1:10" x14ac:dyDescent="0.25">
      <c r="A53" s="106" t="s">
        <v>193</v>
      </c>
      <c r="J53"/>
    </row>
    <row r="56" spans="1:10" x14ac:dyDescent="0.25">
      <c r="A56" s="307"/>
      <c r="B56" s="57"/>
    </row>
    <row r="57" spans="1:10" x14ac:dyDescent="0.25">
      <c r="A57" s="307"/>
      <c r="B57" s="57"/>
    </row>
    <row r="58" spans="1:10" x14ac:dyDescent="0.25">
      <c r="A58" s="307"/>
      <c r="B58" s="57"/>
    </row>
    <row r="59" spans="1:10" x14ac:dyDescent="0.25">
      <c r="A59" s="307"/>
      <c r="B59"/>
    </row>
  </sheetData>
  <pageMargins left="0.7" right="0.7" top="0.75" bottom="0.75" header="0.3" footer="0.3"/>
  <pageSetup scale="84"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57"/>
  <sheetViews>
    <sheetView workbookViewId="0"/>
  </sheetViews>
  <sheetFormatPr defaultColWidth="25.5703125" defaultRowHeight="15" x14ac:dyDescent="0.25"/>
  <cols>
    <col min="1" max="1" width="2.5703125" customWidth="1"/>
    <col min="2" max="2" width="61.42578125" customWidth="1"/>
    <col min="3" max="3" width="21.42578125" customWidth="1"/>
    <col min="4" max="4" width="2.5703125" customWidth="1"/>
  </cols>
  <sheetData>
    <row r="1" spans="1:8" ht="40.35" customHeight="1" x14ac:dyDescent="0.25">
      <c r="A1" s="23" t="s">
        <v>22</v>
      </c>
      <c r="B1" s="7" t="s">
        <v>255</v>
      </c>
      <c r="C1" s="7"/>
    </row>
    <row r="2" spans="1:8" ht="20.25" customHeight="1" thickBot="1" x14ac:dyDescent="0.3">
      <c r="A2" s="8"/>
      <c r="B2" s="90" t="s">
        <v>256</v>
      </c>
      <c r="C2" s="8"/>
      <c r="D2" s="8"/>
    </row>
    <row r="3" spans="1:8" ht="8.1" customHeight="1" x14ac:dyDescent="0.25"/>
    <row r="4" spans="1:8" ht="20.25" customHeight="1" x14ac:dyDescent="0.25">
      <c r="B4" s="10" t="s">
        <v>257</v>
      </c>
    </row>
    <row r="5" spans="1:8" s="5" customFormat="1" ht="15" customHeight="1" thickBot="1" x14ac:dyDescent="0.3">
      <c r="B5" s="3" t="s">
        <v>258</v>
      </c>
      <c r="C5" s="72">
        <v>0</v>
      </c>
      <c r="H5"/>
    </row>
    <row r="6" spans="1:8" s="5" customFormat="1" ht="15" customHeight="1" thickBot="1" x14ac:dyDescent="0.3">
      <c r="B6" s="3" t="s">
        <v>259</v>
      </c>
      <c r="C6" s="72">
        <v>0</v>
      </c>
      <c r="H6"/>
    </row>
    <row r="7" spans="1:8" s="5" customFormat="1" ht="15" customHeight="1" thickBot="1" x14ac:dyDescent="0.3">
      <c r="B7" s="3" t="s">
        <v>260</v>
      </c>
      <c r="C7" s="72">
        <v>0</v>
      </c>
      <c r="H7"/>
    </row>
    <row r="8" spans="1:8" s="5" customFormat="1" ht="15" customHeight="1" thickBot="1" x14ac:dyDescent="0.3">
      <c r="B8" s="3" t="s">
        <v>261</v>
      </c>
      <c r="C8" s="72">
        <v>0</v>
      </c>
      <c r="H8"/>
    </row>
    <row r="9" spans="1:8" s="5" customFormat="1" ht="15" customHeight="1" thickBot="1" x14ac:dyDescent="0.3">
      <c r="B9" s="3" t="s">
        <v>262</v>
      </c>
      <c r="C9" s="72">
        <v>0</v>
      </c>
      <c r="H9"/>
    </row>
    <row r="10" spans="1:8" s="5" customFormat="1" ht="15" customHeight="1" thickBot="1" x14ac:dyDescent="0.3">
      <c r="B10" s="3" t="s">
        <v>263</v>
      </c>
      <c r="C10" s="72">
        <v>0</v>
      </c>
      <c r="H10"/>
    </row>
    <row r="11" spans="1:8" s="5" customFormat="1" ht="15" customHeight="1" thickBot="1" x14ac:dyDescent="0.3">
      <c r="B11" s="3" t="s">
        <v>264</v>
      </c>
      <c r="C11" s="72">
        <v>0</v>
      </c>
      <c r="H11"/>
    </row>
    <row r="12" spans="1:8" s="6" customFormat="1" ht="15" customHeight="1" thickBot="1" x14ac:dyDescent="0.3">
      <c r="B12" s="65" t="s">
        <v>265</v>
      </c>
      <c r="C12" s="74">
        <f>SUM(C5:C11)</f>
        <v>0</v>
      </c>
      <c r="E12" s="63" t="s">
        <v>48</v>
      </c>
      <c r="H12"/>
    </row>
    <row r="13" spans="1:8" ht="8.1" customHeight="1" x14ac:dyDescent="0.25">
      <c r="B13" s="2"/>
    </row>
    <row r="14" spans="1:8" ht="20.25" customHeight="1" x14ac:dyDescent="0.25">
      <c r="B14" s="10" t="s">
        <v>266</v>
      </c>
    </row>
    <row r="15" spans="1:8" ht="15.75" thickBot="1" x14ac:dyDescent="0.3">
      <c r="B15" s="3" t="s">
        <v>267</v>
      </c>
      <c r="C15" s="72">
        <v>0</v>
      </c>
    </row>
    <row r="16" spans="1:8" ht="15.75" thickBot="1" x14ac:dyDescent="0.3">
      <c r="B16" s="53" t="s">
        <v>268</v>
      </c>
      <c r="C16" s="72"/>
    </row>
    <row r="17" spans="2:5" ht="15.75" thickBot="1" x14ac:dyDescent="0.3">
      <c r="B17" s="3" t="s">
        <v>269</v>
      </c>
      <c r="C17" s="72">
        <v>0</v>
      </c>
    </row>
    <row r="18" spans="2:5" ht="15.75" thickBot="1" x14ac:dyDescent="0.3">
      <c r="B18" s="3" t="s">
        <v>150</v>
      </c>
      <c r="C18" s="72">
        <v>0</v>
      </c>
    </row>
    <row r="19" spans="2:5" ht="15.75" thickBot="1" x14ac:dyDescent="0.3">
      <c r="B19" s="3" t="s">
        <v>270</v>
      </c>
      <c r="C19" s="72">
        <v>0</v>
      </c>
    </row>
    <row r="20" spans="2:5" ht="15.75" thickBot="1" x14ac:dyDescent="0.3">
      <c r="B20" s="3" t="s">
        <v>271</v>
      </c>
      <c r="C20" s="72">
        <v>0</v>
      </c>
    </row>
    <row r="21" spans="2:5" ht="15.75" thickBot="1" x14ac:dyDescent="0.3">
      <c r="B21" s="3" t="s">
        <v>272</v>
      </c>
      <c r="C21" s="72">
        <v>0</v>
      </c>
    </row>
    <row r="22" spans="2:5" ht="15.75" thickBot="1" x14ac:dyDescent="0.3">
      <c r="B22" s="3" t="s">
        <v>273</v>
      </c>
      <c r="C22" s="72">
        <v>0</v>
      </c>
    </row>
    <row r="23" spans="2:5" ht="15.75" thickBot="1" x14ac:dyDescent="0.3">
      <c r="B23" s="3" t="s">
        <v>274</v>
      </c>
      <c r="C23" s="72">
        <v>0</v>
      </c>
    </row>
    <row r="24" spans="2:5" ht="15.75" thickBot="1" x14ac:dyDescent="0.3">
      <c r="B24" s="3" t="s">
        <v>275</v>
      </c>
      <c r="C24" s="72">
        <v>0</v>
      </c>
    </row>
    <row r="25" spans="2:5" ht="15.75" thickBot="1" x14ac:dyDescent="0.3">
      <c r="B25" s="3" t="s">
        <v>276</v>
      </c>
      <c r="C25" s="72">
        <v>0</v>
      </c>
    </row>
    <row r="26" spans="2:5" ht="15.75" thickBot="1" x14ac:dyDescent="0.3">
      <c r="B26" s="3" t="s">
        <v>277</v>
      </c>
      <c r="C26" s="72">
        <v>0</v>
      </c>
    </row>
    <row r="27" spans="2:5" ht="15.75" thickBot="1" x14ac:dyDescent="0.3">
      <c r="B27" s="66" t="s">
        <v>278</v>
      </c>
      <c r="C27" s="74">
        <f>SUM(C15:C26)</f>
        <v>0</v>
      </c>
      <c r="E27" s="63" t="s">
        <v>48</v>
      </c>
    </row>
    <row r="28" spans="2:5" ht="8.1" customHeight="1" x14ac:dyDescent="0.25">
      <c r="B28" s="2"/>
      <c r="C28" s="6"/>
    </row>
    <row r="29" spans="2:5" ht="20.25" customHeight="1" x14ac:dyDescent="0.25">
      <c r="B29" s="10" t="s">
        <v>279</v>
      </c>
    </row>
    <row r="30" spans="2:5" ht="15.75" thickBot="1" x14ac:dyDescent="0.3">
      <c r="B30" s="11" t="s">
        <v>280</v>
      </c>
      <c r="C30" s="72">
        <v>0</v>
      </c>
    </row>
    <row r="31" spans="2:5" ht="15.75" thickBot="1" x14ac:dyDescent="0.3">
      <c r="B31" s="11" t="s">
        <v>281</v>
      </c>
      <c r="C31" s="72">
        <v>0</v>
      </c>
    </row>
    <row r="32" spans="2:5" ht="15.75" thickBot="1" x14ac:dyDescent="0.3">
      <c r="B32" s="11" t="s">
        <v>282</v>
      </c>
      <c r="C32" s="72">
        <v>0</v>
      </c>
    </row>
    <row r="33" spans="1:5" ht="15.75" thickBot="1" x14ac:dyDescent="0.3">
      <c r="B33" s="11" t="s">
        <v>283</v>
      </c>
      <c r="C33" s="72">
        <v>0</v>
      </c>
    </row>
    <row r="34" spans="1:5" x14ac:dyDescent="0.25">
      <c r="B34" s="114" t="s">
        <v>284</v>
      </c>
      <c r="C34" s="72">
        <v>0</v>
      </c>
    </row>
    <row r="35" spans="1:5" ht="15.75" thickBot="1" x14ac:dyDescent="0.3">
      <c r="B35" s="3" t="s">
        <v>285</v>
      </c>
      <c r="C35" s="72">
        <v>0</v>
      </c>
    </row>
    <row r="36" spans="1:5" ht="15.75" thickBot="1" x14ac:dyDescent="0.3">
      <c r="B36" s="3" t="s">
        <v>286</v>
      </c>
      <c r="C36" s="72">
        <v>0</v>
      </c>
    </row>
    <row r="37" spans="1:5" ht="15.75" thickBot="1" x14ac:dyDescent="0.3">
      <c r="B37" s="3" t="s">
        <v>287</v>
      </c>
      <c r="C37" s="72">
        <v>0</v>
      </c>
    </row>
    <row r="38" spans="1:5" ht="15.75" thickBot="1" x14ac:dyDescent="0.3">
      <c r="B38" s="3" t="s">
        <v>288</v>
      </c>
      <c r="C38" s="72">
        <v>0</v>
      </c>
    </row>
    <row r="39" spans="1:5" ht="15.75" thickBot="1" x14ac:dyDescent="0.3">
      <c r="B39" s="3" t="s">
        <v>289</v>
      </c>
      <c r="C39" s="72">
        <v>0</v>
      </c>
    </row>
    <row r="40" spans="1:5" ht="15.75" thickBot="1" x14ac:dyDescent="0.3">
      <c r="B40" s="3" t="s">
        <v>290</v>
      </c>
      <c r="C40" s="72">
        <v>0</v>
      </c>
    </row>
    <row r="41" spans="1:5" ht="15.75" thickBot="1" x14ac:dyDescent="0.3">
      <c r="B41" s="3" t="s">
        <v>291</v>
      </c>
      <c r="C41" s="72">
        <v>0</v>
      </c>
    </row>
    <row r="42" spans="1:5" ht="15.75" thickBot="1" x14ac:dyDescent="0.3">
      <c r="B42" s="3" t="s">
        <v>292</v>
      </c>
      <c r="C42" s="72">
        <v>0</v>
      </c>
    </row>
    <row r="43" spans="1:5" ht="15.75" thickBot="1" x14ac:dyDescent="0.3">
      <c r="B43" s="66" t="s">
        <v>293</v>
      </c>
      <c r="C43" s="74">
        <f>SUM(C30:C42)</f>
        <v>0</v>
      </c>
      <c r="E43" s="63" t="s">
        <v>48</v>
      </c>
    </row>
    <row r="44" spans="1:5" ht="8.1" customHeight="1" x14ac:dyDescent="0.25">
      <c r="C44" t="s">
        <v>49</v>
      </c>
    </row>
    <row r="45" spans="1:5" ht="20.25" customHeight="1" thickBot="1" x14ac:dyDescent="0.3">
      <c r="A45" s="25"/>
      <c r="B45" s="93" t="s">
        <v>294</v>
      </c>
      <c r="C45" s="91">
        <f>C12+C27+C43</f>
        <v>0</v>
      </c>
      <c r="D45" s="25"/>
      <c r="E45" s="63" t="s">
        <v>48</v>
      </c>
    </row>
    <row r="46" spans="1:5" ht="8.1" customHeight="1" x14ac:dyDescent="0.25">
      <c r="A46" s="15"/>
      <c r="B46" s="15"/>
      <c r="C46" t="s">
        <v>49</v>
      </c>
      <c r="D46" s="15"/>
    </row>
    <row r="47" spans="1:5" ht="15.75" thickBot="1" x14ac:dyDescent="0.3">
      <c r="B47" s="3" t="s">
        <v>295</v>
      </c>
      <c r="C47" s="27">
        <v>0</v>
      </c>
    </row>
    <row r="48" spans="1:5" ht="8.1" customHeight="1" x14ac:dyDescent="0.25">
      <c r="B48" s="2"/>
    </row>
    <row r="49" spans="1:5" ht="16.5" thickBot="1" x14ac:dyDescent="0.3">
      <c r="B49" s="93" t="s">
        <v>296</v>
      </c>
      <c r="C49" s="91">
        <f>C45+C47</f>
        <v>0</v>
      </c>
      <c r="D49" s="25"/>
      <c r="E49" s="63" t="s">
        <v>48</v>
      </c>
    </row>
    <row r="50" spans="1:5" x14ac:dyDescent="0.25">
      <c r="B50" s="2"/>
    </row>
    <row r="51" spans="1:5" ht="15" customHeight="1" x14ac:dyDescent="0.25">
      <c r="A51" s="70"/>
      <c r="B51" s="70"/>
      <c r="C51" s="71"/>
      <c r="D51" s="70"/>
    </row>
    <row r="52" spans="1:5" ht="15" customHeight="1" thickBot="1" x14ac:dyDescent="0.3">
      <c r="A52" s="69"/>
      <c r="B52" s="320" t="s">
        <v>297</v>
      </c>
      <c r="C52" s="69"/>
      <c r="D52" s="69"/>
      <c r="E52" s="63" t="s">
        <v>137</v>
      </c>
    </row>
    <row r="53" spans="1:5" ht="15" customHeight="1" x14ac:dyDescent="0.25">
      <c r="A53" s="13"/>
      <c r="B53" s="13"/>
      <c r="C53" s="13"/>
      <c r="D53" s="13"/>
    </row>
    <row r="54" spans="1:5" x14ac:dyDescent="0.25">
      <c r="B54" s="307"/>
      <c r="C54" s="57"/>
    </row>
    <row r="55" spans="1:5" x14ac:dyDescent="0.25">
      <c r="B55" s="307"/>
      <c r="C55" s="57"/>
    </row>
    <row r="56" spans="1:5" x14ac:dyDescent="0.25">
      <c r="B56" s="307"/>
      <c r="C56" s="57"/>
    </row>
    <row r="57" spans="1:5" x14ac:dyDescent="0.25">
      <c r="B57" s="307"/>
    </row>
  </sheetData>
  <hyperlinks>
    <hyperlink ref="A1" location="Cover!A1" display="&lt;&lt; Back" xr:uid="{00000000-0004-0000-0A00-000000000000}"/>
  </hyperlink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F58"/>
  <sheetViews>
    <sheetView workbookViewId="0"/>
  </sheetViews>
  <sheetFormatPr defaultRowHeight="15" x14ac:dyDescent="0.25"/>
  <cols>
    <col min="1" max="1" width="2.5703125" customWidth="1"/>
    <col min="2" max="2" width="121.5703125" style="18" customWidth="1"/>
    <col min="3" max="3" width="16.5703125" customWidth="1"/>
    <col min="4" max="4" width="0.5703125" customWidth="1"/>
    <col min="5" max="5" width="80.5703125" customWidth="1"/>
  </cols>
  <sheetData>
    <row r="1" spans="1:3" ht="40.35" customHeight="1" x14ac:dyDescent="0.25">
      <c r="A1" s="16" t="s">
        <v>22</v>
      </c>
      <c r="B1" s="19" t="s">
        <v>912</v>
      </c>
    </row>
    <row r="2" spans="1:3" ht="15" customHeight="1" x14ac:dyDescent="0.25"/>
    <row r="3" spans="1:3" ht="20.25" customHeight="1" thickBot="1" x14ac:dyDescent="0.3">
      <c r="A3" s="8"/>
      <c r="B3" s="94" t="s">
        <v>298</v>
      </c>
    </row>
    <row r="4" spans="1:3" ht="8.1" customHeight="1" x14ac:dyDescent="0.25">
      <c r="B4" s="17"/>
    </row>
    <row r="5" spans="1:3" ht="20.25" customHeight="1" x14ac:dyDescent="0.25">
      <c r="B5" s="21" t="s">
        <v>299</v>
      </c>
    </row>
    <row r="6" spans="1:3" ht="20.25" customHeight="1" x14ac:dyDescent="0.25">
      <c r="B6" s="405" t="s">
        <v>300</v>
      </c>
    </row>
    <row r="7" spans="1:3" ht="30" x14ac:dyDescent="0.25">
      <c r="B7" s="20" t="s">
        <v>301</v>
      </c>
    </row>
    <row r="8" spans="1:3" ht="15.75" thickBot="1" x14ac:dyDescent="0.3">
      <c r="B8" s="133" t="s">
        <v>302</v>
      </c>
    </row>
    <row r="9" spans="1:3" ht="8.1" customHeight="1" x14ac:dyDescent="0.25">
      <c r="B9" s="20"/>
    </row>
    <row r="10" spans="1:3" ht="41.45" customHeight="1" x14ac:dyDescent="0.25">
      <c r="B10" s="21" t="s">
        <v>303</v>
      </c>
      <c r="C10" s="444"/>
    </row>
    <row r="11" spans="1:3" x14ac:dyDescent="0.25">
      <c r="B11" s="17" t="s">
        <v>304</v>
      </c>
    </row>
    <row r="12" spans="1:3" ht="15.75" thickBot="1" x14ac:dyDescent="0.3">
      <c r="B12" s="133" t="s">
        <v>302</v>
      </c>
    </row>
    <row r="13" spans="1:3" ht="8.1" customHeight="1" x14ac:dyDescent="0.25">
      <c r="B13" s="20"/>
    </row>
    <row r="14" spans="1:3" ht="20.25" customHeight="1" x14ac:dyDescent="0.25">
      <c r="B14" s="21" t="s">
        <v>305</v>
      </c>
    </row>
    <row r="15" spans="1:3" ht="14.85" customHeight="1" x14ac:dyDescent="0.25">
      <c r="B15" s="95" t="s">
        <v>306</v>
      </c>
    </row>
    <row r="16" spans="1:3" ht="15.75" thickBot="1" x14ac:dyDescent="0.3">
      <c r="B16" s="133" t="s">
        <v>302</v>
      </c>
    </row>
    <row r="17" spans="2:6" ht="8.1" customHeight="1" x14ac:dyDescent="0.25">
      <c r="B17" s="20"/>
    </row>
    <row r="18" spans="2:6" ht="20.25" customHeight="1" x14ac:dyDescent="0.25">
      <c r="B18" s="21" t="s">
        <v>307</v>
      </c>
    </row>
    <row r="19" spans="2:6" ht="14.85" customHeight="1" x14ac:dyDescent="0.25">
      <c r="B19" s="95" t="s">
        <v>308</v>
      </c>
    </row>
    <row r="20" spans="2:6" ht="15.75" thickBot="1" x14ac:dyDescent="0.3">
      <c r="B20" s="133" t="s">
        <v>302</v>
      </c>
    </row>
    <row r="21" spans="2:6" ht="8.1" customHeight="1" x14ac:dyDescent="0.25">
      <c r="B21" s="17"/>
    </row>
    <row r="22" spans="2:6" ht="20.25" customHeight="1" x14ac:dyDescent="0.25">
      <c r="B22" s="21" t="s">
        <v>309</v>
      </c>
    </row>
    <row r="23" spans="2:6" s="5" customFormat="1" ht="144.6" customHeight="1" x14ac:dyDescent="0.25">
      <c r="B23" s="95" t="s">
        <v>310</v>
      </c>
      <c r="C23"/>
      <c r="D23"/>
      <c r="E23"/>
      <c r="F23"/>
    </row>
    <row r="24" spans="2:6" x14ac:dyDescent="0.25">
      <c r="B24" s="133" t="s">
        <v>302</v>
      </c>
    </row>
    <row r="25" spans="2:6" ht="8.1" customHeight="1" x14ac:dyDescent="0.25">
      <c r="B25" s="17"/>
    </row>
    <row r="26" spans="2:6" ht="20.25" customHeight="1" x14ac:dyDescent="0.25">
      <c r="B26" s="21" t="s">
        <v>311</v>
      </c>
    </row>
    <row r="27" spans="2:6" s="5" customFormat="1" ht="148.5" customHeight="1" x14ac:dyDescent="0.25">
      <c r="B27" s="95" t="s">
        <v>312</v>
      </c>
      <c r="C27"/>
      <c r="D27"/>
      <c r="E27"/>
      <c r="F27"/>
    </row>
    <row r="28" spans="2:6" ht="14.25" customHeight="1" thickBot="1" x14ac:dyDescent="0.3">
      <c r="B28" s="133" t="s">
        <v>302</v>
      </c>
    </row>
    <row r="29" spans="2:6" ht="8.1" customHeight="1" x14ac:dyDescent="0.25">
      <c r="B29" s="17"/>
    </row>
    <row r="30" spans="2:6" ht="20.25" customHeight="1" x14ac:dyDescent="0.25">
      <c r="B30" s="21" t="s">
        <v>313</v>
      </c>
    </row>
    <row r="31" spans="2:6" ht="45" x14ac:dyDescent="0.25">
      <c r="B31" s="17" t="s">
        <v>314</v>
      </c>
    </row>
    <row r="32" spans="2:6" x14ac:dyDescent="0.25">
      <c r="B32" s="133" t="s">
        <v>302</v>
      </c>
    </row>
    <row r="33" spans="2:2" ht="8.1" customHeight="1" x14ac:dyDescent="0.25">
      <c r="B33" s="17"/>
    </row>
    <row r="34" spans="2:2" ht="20.25" customHeight="1" x14ac:dyDescent="0.25">
      <c r="B34" s="21" t="s">
        <v>315</v>
      </c>
    </row>
    <row r="35" spans="2:2" ht="14.85" customHeight="1" x14ac:dyDescent="0.25">
      <c r="B35" s="17" t="s">
        <v>316</v>
      </c>
    </row>
    <row r="36" spans="2:2" x14ac:dyDescent="0.25">
      <c r="B36" s="133" t="s">
        <v>302</v>
      </c>
    </row>
    <row r="37" spans="2:2" ht="8.1" customHeight="1" x14ac:dyDescent="0.25">
      <c r="B37" s="17"/>
    </row>
    <row r="38" spans="2:2" ht="20.25" customHeight="1" x14ac:dyDescent="0.25">
      <c r="B38" s="21" t="s">
        <v>317</v>
      </c>
    </row>
    <row r="39" spans="2:2" ht="60" x14ac:dyDescent="0.25">
      <c r="B39" s="17" t="s">
        <v>318</v>
      </c>
    </row>
    <row r="40" spans="2:2" x14ac:dyDescent="0.25">
      <c r="B40" s="17" t="s">
        <v>302</v>
      </c>
    </row>
    <row r="41" spans="2:2" ht="8.1" customHeight="1" x14ac:dyDescent="0.25">
      <c r="B41" s="17"/>
    </row>
    <row r="42" spans="2:2" ht="20.25" customHeight="1" x14ac:dyDescent="0.25">
      <c r="B42" s="21" t="s">
        <v>319</v>
      </c>
    </row>
    <row r="43" spans="2:2" ht="30" x14ac:dyDescent="0.25">
      <c r="B43" s="17" t="s">
        <v>320</v>
      </c>
    </row>
    <row r="44" spans="2:2" x14ac:dyDescent="0.25">
      <c r="B44" s="17" t="s">
        <v>302</v>
      </c>
    </row>
    <row r="45" spans="2:2" ht="8.1" customHeight="1" x14ac:dyDescent="0.25">
      <c r="B45" s="17"/>
    </row>
    <row r="46" spans="2:2" ht="20.25" customHeight="1" x14ac:dyDescent="0.25">
      <c r="B46" s="21" t="s">
        <v>321</v>
      </c>
    </row>
    <row r="47" spans="2:2" ht="25.35" customHeight="1" x14ac:dyDescent="0.25">
      <c r="B47" s="17" t="s">
        <v>322</v>
      </c>
    </row>
    <row r="48" spans="2:2" ht="15.75" thickBot="1" x14ac:dyDescent="0.3">
      <c r="B48" s="133" t="s">
        <v>302</v>
      </c>
    </row>
    <row r="49" spans="2:2" ht="8.1" customHeight="1" x14ac:dyDescent="0.25">
      <c r="B49" s="17"/>
    </row>
    <row r="50" spans="2:2" ht="20.25" customHeight="1" x14ac:dyDescent="0.25">
      <c r="B50" s="21" t="s">
        <v>323</v>
      </c>
    </row>
    <row r="51" spans="2:2" ht="30" x14ac:dyDescent="0.25">
      <c r="B51" s="17" t="s">
        <v>324</v>
      </c>
    </row>
    <row r="52" spans="2:2" x14ac:dyDescent="0.25">
      <c r="B52" s="17" t="s">
        <v>302</v>
      </c>
    </row>
    <row r="55" spans="2:2" x14ac:dyDescent="0.25">
      <c r="B55" s="307"/>
    </row>
    <row r="56" spans="2:2" x14ac:dyDescent="0.25">
      <c r="B56" s="307"/>
    </row>
    <row r="57" spans="2:2" x14ac:dyDescent="0.25">
      <c r="B57" s="307"/>
    </row>
    <row r="58" spans="2:2" x14ac:dyDescent="0.25">
      <c r="B58" s="307"/>
    </row>
  </sheetData>
  <hyperlinks>
    <hyperlink ref="A1" location="Cover!A1" display="&lt;&lt; Back" xr:uid="{00000000-0004-0000-0B00-000000000000}"/>
  </hyperlinks>
  <pageMargins left="0.7" right="0.7" top="0.75" bottom="0.75" header="0.3" footer="0.3"/>
  <pageSetup paperSize="9" scale="81" orientation="landscape" r:id="rId1"/>
  <rowBreaks count="1" manualBreakCount="1">
    <brk id="25"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0DA"/>
  </sheetPr>
  <dimension ref="A1:G116"/>
  <sheetViews>
    <sheetView workbookViewId="0"/>
  </sheetViews>
  <sheetFormatPr defaultColWidth="25.5703125" defaultRowHeight="15" x14ac:dyDescent="0.25"/>
  <cols>
    <col min="1" max="1" width="2.5703125" customWidth="1"/>
    <col min="2" max="2" width="61.42578125" customWidth="1"/>
    <col min="3" max="3" width="18.5703125" customWidth="1"/>
  </cols>
  <sheetData>
    <row r="1" spans="1:7" ht="40.35" customHeight="1" x14ac:dyDescent="0.25">
      <c r="A1" s="16" t="s">
        <v>22</v>
      </c>
      <c r="B1" s="7" t="s">
        <v>325</v>
      </c>
    </row>
    <row r="2" spans="1:7" ht="15" customHeight="1" x14ac:dyDescent="0.25">
      <c r="C2" s="85" t="s">
        <v>326</v>
      </c>
    </row>
    <row r="3" spans="1:7" ht="20.25" customHeight="1" thickBot="1" x14ac:dyDescent="0.3">
      <c r="A3" s="270"/>
      <c r="B3" s="271" t="s">
        <v>327</v>
      </c>
      <c r="C3" s="88"/>
    </row>
    <row r="4" spans="1:7" s="6" customFormat="1" ht="15.75" thickBot="1" x14ac:dyDescent="0.3">
      <c r="B4" s="10" t="s">
        <v>328</v>
      </c>
      <c r="C4" s="27"/>
      <c r="D4" s="68"/>
      <c r="G4"/>
    </row>
    <row r="5" spans="1:7" s="6" customFormat="1" ht="15.75" thickBot="1" x14ac:dyDescent="0.3">
      <c r="B5" s="9" t="s">
        <v>329</v>
      </c>
      <c r="C5" s="290">
        <f>'Residential (Income)'!C5</f>
        <v>0</v>
      </c>
      <c r="D5" s="68" t="s">
        <v>117</v>
      </c>
      <c r="G5"/>
    </row>
    <row r="6" spans="1:7" s="6" customFormat="1" ht="15.75" thickBot="1" x14ac:dyDescent="0.3">
      <c r="B6" s="9" t="s">
        <v>330</v>
      </c>
      <c r="C6" s="290">
        <f>'Residential (Income)'!C6</f>
        <v>0</v>
      </c>
      <c r="D6" s="68" t="s">
        <v>117</v>
      </c>
      <c r="G6"/>
    </row>
    <row r="7" spans="1:7" s="6" customFormat="1" ht="15.75" thickBot="1" x14ac:dyDescent="0.3">
      <c r="B7" s="9" t="s">
        <v>331</v>
      </c>
      <c r="C7" s="290">
        <f>'Residential (Income)'!C7</f>
        <v>0</v>
      </c>
      <c r="D7" s="68" t="s">
        <v>117</v>
      </c>
      <c r="G7"/>
    </row>
    <row r="8" spans="1:7" s="6" customFormat="1" ht="15.75" thickBot="1" x14ac:dyDescent="0.3">
      <c r="B8" s="9" t="s">
        <v>332</v>
      </c>
      <c r="C8" s="290">
        <f>'Residential (Income)'!C8</f>
        <v>0</v>
      </c>
      <c r="D8" s="68" t="s">
        <v>117</v>
      </c>
      <c r="G8"/>
    </row>
    <row r="9" spans="1:7" s="6" customFormat="1" ht="15.75" thickBot="1" x14ac:dyDescent="0.3">
      <c r="B9" s="9" t="s">
        <v>333</v>
      </c>
      <c r="C9" s="291">
        <f>'Residential (Income)'!C9</f>
        <v>0</v>
      </c>
      <c r="D9" s="68" t="s">
        <v>117</v>
      </c>
      <c r="G9"/>
    </row>
    <row r="10" spans="1:7" s="6" customFormat="1" ht="15.75" thickBot="1" x14ac:dyDescent="0.3">
      <c r="B10" s="136" t="s">
        <v>334</v>
      </c>
      <c r="C10" s="74">
        <f>SUM(C5:C9)</f>
        <v>0</v>
      </c>
      <c r="D10" s="68"/>
      <c r="G10"/>
    </row>
    <row r="11" spans="1:7" s="6" customFormat="1" ht="15.75" thickBot="1" x14ac:dyDescent="0.3">
      <c r="B11" s="136"/>
      <c r="C11" s="27"/>
      <c r="D11" s="68"/>
      <c r="G11"/>
    </row>
    <row r="12" spans="1:7" s="6" customFormat="1" ht="15.75" thickBot="1" x14ac:dyDescent="0.3">
      <c r="B12" s="10" t="s">
        <v>335</v>
      </c>
      <c r="C12" s="27"/>
      <c r="D12" s="68"/>
      <c r="G12"/>
    </row>
    <row r="13" spans="1:7" s="6" customFormat="1" ht="15.75" thickBot="1" x14ac:dyDescent="0.3">
      <c r="B13" s="9" t="s">
        <v>336</v>
      </c>
      <c r="C13" s="290">
        <f>'Residential (Income)'!C13</f>
        <v>0</v>
      </c>
      <c r="D13" s="68" t="s">
        <v>117</v>
      </c>
      <c r="G13"/>
    </row>
    <row r="14" spans="1:7" s="6" customFormat="1" ht="15.75" thickBot="1" x14ac:dyDescent="0.3">
      <c r="B14" s="9" t="s">
        <v>337</v>
      </c>
      <c r="C14" s="290">
        <f>'Residential (Income)'!C14</f>
        <v>0</v>
      </c>
      <c r="D14" s="68" t="s">
        <v>117</v>
      </c>
      <c r="G14"/>
    </row>
    <row r="15" spans="1:7" s="6" customFormat="1" ht="15.75" thickBot="1" x14ac:dyDescent="0.3">
      <c r="B15" s="9" t="s">
        <v>338</v>
      </c>
      <c r="C15" s="290">
        <f>'Residential (Income)'!C15</f>
        <v>0</v>
      </c>
      <c r="D15" s="68" t="s">
        <v>117</v>
      </c>
      <c r="G15"/>
    </row>
    <row r="16" spans="1:7" s="6" customFormat="1" ht="15.75" thickBot="1" x14ac:dyDescent="0.3">
      <c r="B16" s="9" t="s">
        <v>339</v>
      </c>
      <c r="C16" s="291">
        <f>'Residential (Income)'!C16</f>
        <v>0</v>
      </c>
      <c r="D16" s="68" t="s">
        <v>117</v>
      </c>
      <c r="G16"/>
    </row>
    <row r="17" spans="2:7" s="6" customFormat="1" ht="15.75" thickBot="1" x14ac:dyDescent="0.3">
      <c r="B17" s="136" t="s">
        <v>340</v>
      </c>
      <c r="C17" s="74">
        <f>SUM(C13:C16)</f>
        <v>0</v>
      </c>
      <c r="D17" s="68"/>
      <c r="G17"/>
    </row>
    <row r="18" spans="2:7" s="6" customFormat="1" ht="15.75" thickBot="1" x14ac:dyDescent="0.3">
      <c r="B18" s="136"/>
      <c r="C18" s="27"/>
      <c r="D18" s="68"/>
      <c r="G18"/>
    </row>
    <row r="19" spans="2:7" s="6" customFormat="1" ht="15.75" thickBot="1" x14ac:dyDescent="0.3">
      <c r="B19" s="10" t="s">
        <v>341</v>
      </c>
      <c r="C19" s="27"/>
      <c r="D19" s="68"/>
      <c r="G19"/>
    </row>
    <row r="20" spans="2:7" s="6" customFormat="1" ht="15.75" thickBot="1" x14ac:dyDescent="0.3">
      <c r="B20" s="9" t="s">
        <v>329</v>
      </c>
      <c r="C20" s="290">
        <f>'Residential (Income)'!C19</f>
        <v>0</v>
      </c>
      <c r="D20" s="68" t="s">
        <v>117</v>
      </c>
      <c r="G20"/>
    </row>
    <row r="21" spans="2:7" s="6" customFormat="1" ht="15.75" thickBot="1" x14ac:dyDescent="0.3">
      <c r="B21" s="9" t="s">
        <v>330</v>
      </c>
      <c r="C21" s="290">
        <f>'Residential (Income)'!C20</f>
        <v>0</v>
      </c>
      <c r="D21" s="68" t="s">
        <v>117</v>
      </c>
      <c r="G21"/>
    </row>
    <row r="22" spans="2:7" s="6" customFormat="1" ht="15.75" thickBot="1" x14ac:dyDescent="0.3">
      <c r="B22" s="9" t="s">
        <v>342</v>
      </c>
      <c r="C22" s="290">
        <f>'Residential (Income)'!C21+'Residential (Income)'!C22</f>
        <v>0</v>
      </c>
      <c r="D22" s="68" t="s">
        <v>117</v>
      </c>
      <c r="G22"/>
    </row>
    <row r="23" spans="2:7" s="6" customFormat="1" ht="15.75" thickBot="1" x14ac:dyDescent="0.3">
      <c r="B23" s="9" t="s">
        <v>343</v>
      </c>
      <c r="C23" s="290">
        <f>'Residential (Income)'!C23</f>
        <v>0</v>
      </c>
      <c r="D23" s="68" t="s">
        <v>117</v>
      </c>
      <c r="G23"/>
    </row>
    <row r="24" spans="2:7" s="6" customFormat="1" ht="15.75" thickBot="1" x14ac:dyDescent="0.3">
      <c r="B24" s="9" t="s">
        <v>344</v>
      </c>
      <c r="C24" s="291">
        <f>'Residential (Income)'!C24</f>
        <v>0</v>
      </c>
      <c r="D24" s="68" t="s">
        <v>117</v>
      </c>
      <c r="G24"/>
    </row>
    <row r="25" spans="2:7" s="6" customFormat="1" ht="15.75" thickBot="1" x14ac:dyDescent="0.3">
      <c r="B25" s="136" t="s">
        <v>345</v>
      </c>
      <c r="C25" s="74">
        <f>SUM(C20:C24)</f>
        <v>0</v>
      </c>
      <c r="D25" s="68"/>
      <c r="G25"/>
    </row>
    <row r="26" spans="2:7" s="6" customFormat="1" ht="15.75" thickBot="1" x14ac:dyDescent="0.3">
      <c r="B26"/>
      <c r="C26" s="27"/>
      <c r="D26" s="68"/>
      <c r="G26"/>
    </row>
    <row r="27" spans="2:7" s="6" customFormat="1" ht="15.75" thickBot="1" x14ac:dyDescent="0.3">
      <c r="B27" s="10" t="s">
        <v>346</v>
      </c>
      <c r="C27" s="27"/>
      <c r="D27" s="68"/>
      <c r="G27"/>
    </row>
    <row r="28" spans="2:7" s="6" customFormat="1" ht="15.75" thickBot="1" x14ac:dyDescent="0.3">
      <c r="B28" s="9" t="s">
        <v>347</v>
      </c>
      <c r="C28" s="291">
        <f>'Residential (Income)'!C27</f>
        <v>0</v>
      </c>
      <c r="D28" s="68" t="s">
        <v>117</v>
      </c>
      <c r="G28"/>
    </row>
    <row r="29" spans="2:7" s="6" customFormat="1" ht="15.75" thickBot="1" x14ac:dyDescent="0.3">
      <c r="B29" s="136" t="s">
        <v>348</v>
      </c>
      <c r="C29" s="74">
        <f>SUM(C28)</f>
        <v>0</v>
      </c>
      <c r="D29" s="68"/>
      <c r="G29"/>
    </row>
    <row r="30" spans="2:7" s="6" customFormat="1" ht="15.75" thickBot="1" x14ac:dyDescent="0.3">
      <c r="B30"/>
      <c r="C30" s="27"/>
      <c r="D30" s="68"/>
      <c r="G30"/>
    </row>
    <row r="31" spans="2:7" s="6" customFormat="1" ht="15.75" thickBot="1" x14ac:dyDescent="0.3">
      <c r="B31" s="10" t="s">
        <v>349</v>
      </c>
      <c r="C31" s="27"/>
      <c r="D31" s="68"/>
      <c r="G31"/>
    </row>
    <row r="32" spans="2:7" s="6" customFormat="1" ht="15.75" thickBot="1" x14ac:dyDescent="0.3">
      <c r="B32" s="9" t="s">
        <v>350</v>
      </c>
      <c r="C32" s="291" t="e">
        <f>'Residential (Income)'!#REF!</f>
        <v>#REF!</v>
      </c>
      <c r="D32" s="68" t="s">
        <v>117</v>
      </c>
      <c r="G32"/>
    </row>
    <row r="33" spans="1:7" s="6" customFormat="1" ht="15.75" thickBot="1" x14ac:dyDescent="0.3">
      <c r="B33" s="136" t="s">
        <v>351</v>
      </c>
      <c r="C33" s="74" t="e">
        <f>SUM(C32)</f>
        <v>#REF!</v>
      </c>
      <c r="D33" s="68"/>
      <c r="G33"/>
    </row>
    <row r="34" spans="1:7" ht="8.1" customHeight="1" x14ac:dyDescent="0.25">
      <c r="C34" t="s">
        <v>49</v>
      </c>
    </row>
    <row r="35" spans="1:7" ht="15.75" thickBot="1" x14ac:dyDescent="0.3">
      <c r="B35" s="4" t="s">
        <v>352</v>
      </c>
      <c r="C35" s="75" t="e">
        <f>+C10+C17+C25+C29+C33</f>
        <v>#REF!</v>
      </c>
    </row>
    <row r="36" spans="1:7" x14ac:dyDescent="0.25">
      <c r="B36" s="86"/>
      <c r="C36" s="87"/>
    </row>
    <row r="37" spans="1:7" ht="16.5" thickBot="1" x14ac:dyDescent="0.3">
      <c r="A37" s="270"/>
      <c r="B37" s="271" t="s">
        <v>106</v>
      </c>
      <c r="C37" s="88"/>
    </row>
    <row r="38" spans="1:7" ht="15.75" thickBot="1" x14ac:dyDescent="0.3">
      <c r="B38" s="3" t="s">
        <v>353</v>
      </c>
      <c r="C38" s="72">
        <v>0</v>
      </c>
      <c r="D38" s="63" t="s">
        <v>97</v>
      </c>
    </row>
    <row r="39" spans="1:7" ht="15.75" thickBot="1" x14ac:dyDescent="0.3">
      <c r="B39" s="3" t="s">
        <v>354</v>
      </c>
      <c r="C39" s="72">
        <v>0</v>
      </c>
      <c r="D39" s="63" t="s">
        <v>97</v>
      </c>
    </row>
    <row r="40" spans="1:7" ht="15.75" thickBot="1" x14ac:dyDescent="0.3">
      <c r="B40" s="3" t="s">
        <v>355</v>
      </c>
      <c r="C40" s="72">
        <v>0</v>
      </c>
      <c r="D40" s="63" t="s">
        <v>97</v>
      </c>
    </row>
    <row r="41" spans="1:7" ht="15.75" thickBot="1" x14ac:dyDescent="0.3">
      <c r="B41" s="3" t="s">
        <v>356</v>
      </c>
      <c r="C41" s="72">
        <v>0</v>
      </c>
      <c r="D41" s="63" t="s">
        <v>97</v>
      </c>
    </row>
    <row r="42" spans="1:7" ht="15.75" thickBot="1" x14ac:dyDescent="0.3">
      <c r="B42" s="3" t="s">
        <v>357</v>
      </c>
      <c r="C42" s="72">
        <v>0</v>
      </c>
      <c r="D42" s="63" t="s">
        <v>97</v>
      </c>
    </row>
    <row r="43" spans="1:7" ht="15.75" thickBot="1" x14ac:dyDescent="0.3">
      <c r="B43" s="3" t="s">
        <v>358</v>
      </c>
      <c r="C43" s="72">
        <v>0</v>
      </c>
      <c r="D43" s="63" t="s">
        <v>97</v>
      </c>
    </row>
    <row r="44" spans="1:7" ht="15.75" thickBot="1" x14ac:dyDescent="0.3">
      <c r="B44" s="3" t="s">
        <v>113</v>
      </c>
      <c r="C44" s="72">
        <v>0</v>
      </c>
      <c r="D44" s="63" t="s">
        <v>97</v>
      </c>
    </row>
    <row r="45" spans="1:7" ht="15.75" thickBot="1" x14ac:dyDescent="0.3">
      <c r="B45" s="3" t="s">
        <v>359</v>
      </c>
      <c r="C45" s="135">
        <v>0</v>
      </c>
      <c r="D45" s="63" t="s">
        <v>97</v>
      </c>
    </row>
    <row r="46" spans="1:7" ht="18.75" customHeight="1" thickBot="1" x14ac:dyDescent="0.3">
      <c r="B46" s="4" t="s">
        <v>360</v>
      </c>
      <c r="C46" s="75">
        <f>SUM(C38:C45)</f>
        <v>0</v>
      </c>
    </row>
    <row r="47" spans="1:7" ht="15.75" thickBot="1" x14ac:dyDescent="0.3">
      <c r="B47" s="86"/>
      <c r="C47" s="87"/>
    </row>
    <row r="48" spans="1:7" ht="19.7" customHeight="1" thickTop="1" thickBot="1" x14ac:dyDescent="0.3">
      <c r="A48" s="270"/>
      <c r="B48" s="271" t="s">
        <v>71</v>
      </c>
      <c r="C48" s="248" t="e">
        <f>C35+C46</f>
        <v>#REF!</v>
      </c>
    </row>
    <row r="49" spans="1:4" ht="20.25" customHeight="1" x14ac:dyDescent="0.25">
      <c r="C49" t="s">
        <v>49</v>
      </c>
    </row>
    <row r="50" spans="1:4" ht="20.25" customHeight="1" thickBot="1" x14ac:dyDescent="0.3">
      <c r="A50" s="270"/>
      <c r="B50" s="271" t="s">
        <v>361</v>
      </c>
      <c r="C50" s="88" t="s">
        <v>49</v>
      </c>
    </row>
    <row r="51" spans="1:4" ht="15" customHeight="1" x14ac:dyDescent="0.25">
      <c r="B51" s="10" t="s">
        <v>362</v>
      </c>
      <c r="C51" t="s">
        <v>49</v>
      </c>
    </row>
    <row r="52" spans="1:4" ht="15.75" thickBot="1" x14ac:dyDescent="0.3">
      <c r="B52" s="3" t="s">
        <v>363</v>
      </c>
      <c r="C52" s="291" t="e">
        <f>'Residential (Expenses)'!C5+'Residential (Expenses)'!C6+'Residential (Expenses)'!C7+'Residential (Expenses)'!C8+'Residential (Expenses)'!C9+'Residential (Expenses)'!C10+'Residential (Expenses)'!#REF!+'Residential (Expenses)'!C20+'Residential (Expenses)'!#REF!+'Residential (Expenses)'!#REF!+'Residential (Expenses)'!C34+'Residential (Expenses)'!C35+'Residential (Expenses)'!C37</f>
        <v>#REF!</v>
      </c>
      <c r="D52" s="68" t="s">
        <v>117</v>
      </c>
    </row>
    <row r="53" spans="1:4" ht="15.75" thickBot="1" x14ac:dyDescent="0.3">
      <c r="B53" s="136" t="s">
        <v>364</v>
      </c>
      <c r="C53" s="74" t="e">
        <f>SUM(C52)</f>
        <v>#REF!</v>
      </c>
      <c r="D53" s="68"/>
    </row>
    <row r="54" spans="1:4" ht="15.75" thickBot="1" x14ac:dyDescent="0.3">
      <c r="B54" s="3"/>
      <c r="C54" s="27"/>
      <c r="D54" s="68"/>
    </row>
    <row r="55" spans="1:4" ht="15.75" thickBot="1" x14ac:dyDescent="0.3">
      <c r="B55" s="10" t="s">
        <v>365</v>
      </c>
      <c r="C55" s="27"/>
      <c r="D55" s="68"/>
    </row>
    <row r="56" spans="1:4" ht="15.75" thickBot="1" x14ac:dyDescent="0.3">
      <c r="B56" s="3" t="s">
        <v>366</v>
      </c>
      <c r="C56" s="290" t="e">
        <f>'Residential (Expenses)'!C26+'Residential (Expenses)'!C27+'Residential (Expenses)'!#REF!+'Residential (Expenses)'!C30+'Residential (Expenses)'!C40</f>
        <v>#REF!</v>
      </c>
      <c r="D56" s="68" t="s">
        <v>117</v>
      </c>
    </row>
    <row r="57" spans="1:4" ht="15.75" thickBot="1" x14ac:dyDescent="0.3">
      <c r="B57" s="3"/>
      <c r="C57" s="72"/>
      <c r="D57" s="247" t="s">
        <v>49</v>
      </c>
    </row>
    <row r="58" spans="1:4" ht="15.75" thickBot="1" x14ac:dyDescent="0.3">
      <c r="B58" s="136" t="s">
        <v>367</v>
      </c>
      <c r="C58" s="74" t="e">
        <f>C53+C56</f>
        <v>#REF!</v>
      </c>
      <c r="D58" s="68"/>
    </row>
    <row r="59" spans="1:4" ht="15.75" thickBot="1" x14ac:dyDescent="0.3">
      <c r="B59" s="3"/>
      <c r="C59" s="27"/>
      <c r="D59" s="68"/>
    </row>
    <row r="60" spans="1:4" ht="15.75" thickBot="1" x14ac:dyDescent="0.3">
      <c r="B60" s="140" t="s">
        <v>368</v>
      </c>
      <c r="C60" s="27"/>
      <c r="D60" s="68"/>
    </row>
    <row r="61" spans="1:4" ht="15.75" thickBot="1" x14ac:dyDescent="0.3">
      <c r="B61" s="3" t="s">
        <v>369</v>
      </c>
      <c r="C61" s="290">
        <f>'Residential (Expenses)'!C76+'Residential (Expenses)'!C82+'Residential (Expenses)'!C88</f>
        <v>0</v>
      </c>
      <c r="D61" s="68" t="s">
        <v>117</v>
      </c>
    </row>
    <row r="62" spans="1:4" ht="15.75" thickBot="1" x14ac:dyDescent="0.3">
      <c r="B62" s="3" t="s">
        <v>370</v>
      </c>
      <c r="C62" s="290">
        <f>'Residential (Expenses)'!C79+'Residential (Expenses)'!C85+'Residential (Expenses)'!C91</f>
        <v>0</v>
      </c>
      <c r="D62" s="68" t="s">
        <v>117</v>
      </c>
    </row>
    <row r="63" spans="1:4" ht="15.75" thickBot="1" x14ac:dyDescent="0.3">
      <c r="B63" s="3" t="s">
        <v>371</v>
      </c>
      <c r="C63" s="290">
        <f>'Residential (Expenses)'!C78+'Residential (Expenses)'!C84+'Residential (Expenses)'!C90</f>
        <v>0</v>
      </c>
      <c r="D63" s="68" t="s">
        <v>117</v>
      </c>
    </row>
    <row r="64" spans="1:4" ht="15.75" thickBot="1" x14ac:dyDescent="0.3">
      <c r="B64" s="3" t="s">
        <v>372</v>
      </c>
      <c r="C64" s="291">
        <f>'Residential (Expenses)'!C77+'Residential (Expenses)'!C83+'Residential (Expenses)'!C89</f>
        <v>0</v>
      </c>
      <c r="D64" s="68" t="s">
        <v>117</v>
      </c>
    </row>
    <row r="65" spans="2:4" ht="15.75" thickBot="1" x14ac:dyDescent="0.3">
      <c r="B65" s="136" t="s">
        <v>373</v>
      </c>
      <c r="C65" s="74">
        <f>SUM(C61:C64)</f>
        <v>0</v>
      </c>
      <c r="D65" s="68"/>
    </row>
    <row r="66" spans="2:4" ht="15.75" thickBot="1" x14ac:dyDescent="0.3">
      <c r="B66" s="3"/>
      <c r="C66" s="27"/>
      <c r="D66" s="68"/>
    </row>
    <row r="67" spans="2:4" ht="15.75" thickBot="1" x14ac:dyDescent="0.3">
      <c r="B67" s="140" t="s">
        <v>374</v>
      </c>
      <c r="C67" s="290">
        <f>'Residential (Expenses)'!C94</f>
        <v>0</v>
      </c>
      <c r="D67" s="68" t="s">
        <v>117</v>
      </c>
    </row>
    <row r="68" spans="2:4" ht="15.75" thickBot="1" x14ac:dyDescent="0.3">
      <c r="B68" s="3"/>
      <c r="C68" s="27"/>
      <c r="D68" s="68"/>
    </row>
    <row r="69" spans="2:4" ht="15.75" thickBot="1" x14ac:dyDescent="0.3">
      <c r="B69" s="140" t="s">
        <v>375</v>
      </c>
      <c r="C69" s="27"/>
      <c r="D69" s="68"/>
    </row>
    <row r="70" spans="2:4" ht="15.75" thickBot="1" x14ac:dyDescent="0.3">
      <c r="B70" s="3" t="s">
        <v>376</v>
      </c>
      <c r="C70" s="290">
        <f>'Residential (Expenses)'!C124+'Residential (Expenses)'!C126+'Residential (Expenses)'!C127+'Residential (Expenses)'!C96+'Residential (Expenses)'!C97+'Residential (Expenses)'!C113+'Residential (Expenses)'!C129+'Residential (Expenses)'!C130</f>
        <v>0</v>
      </c>
      <c r="D70" s="68" t="s">
        <v>117</v>
      </c>
    </row>
    <row r="71" spans="2:4" ht="15.75" thickBot="1" x14ac:dyDescent="0.3">
      <c r="B71" s="3" t="s">
        <v>377</v>
      </c>
      <c r="C71" s="290">
        <f>'Residential (Expenses)'!C114+'Residential (Expenses)'!C116</f>
        <v>0</v>
      </c>
      <c r="D71" s="68" t="s">
        <v>117</v>
      </c>
    </row>
    <row r="72" spans="2:4" ht="15.75" thickBot="1" x14ac:dyDescent="0.3">
      <c r="B72" s="3" t="s">
        <v>378</v>
      </c>
      <c r="C72" s="290">
        <f>'Residential (Expenses)'!C115</f>
        <v>0</v>
      </c>
      <c r="D72" s="68" t="s">
        <v>117</v>
      </c>
    </row>
    <row r="73" spans="2:4" ht="15.75" thickBot="1" x14ac:dyDescent="0.3">
      <c r="B73" s="3" t="s">
        <v>379</v>
      </c>
      <c r="C73" s="290">
        <f>'Residential (Expenses)'!C117</f>
        <v>0</v>
      </c>
      <c r="D73" s="68" t="s">
        <v>117</v>
      </c>
    </row>
    <row r="74" spans="2:4" ht="15.75" thickBot="1" x14ac:dyDescent="0.3">
      <c r="B74" s="3" t="s">
        <v>380</v>
      </c>
      <c r="C74" s="290">
        <f>'Residential (Expenses)'!C120</f>
        <v>0</v>
      </c>
      <c r="D74" s="68" t="s">
        <v>117</v>
      </c>
    </row>
    <row r="75" spans="2:4" ht="15.75" thickBot="1" x14ac:dyDescent="0.3">
      <c r="B75" s="3" t="s">
        <v>381</v>
      </c>
      <c r="C75" s="290">
        <f>'Residential (Expenses)'!C125+'Residential (Expenses)'!C118</f>
        <v>0</v>
      </c>
      <c r="D75" s="68" t="s">
        <v>117</v>
      </c>
    </row>
    <row r="76" spans="2:4" ht="15.75" thickBot="1" x14ac:dyDescent="0.3">
      <c r="B76" s="3" t="s">
        <v>382</v>
      </c>
      <c r="C76" s="290">
        <f>'Residential (Expenses)'!C119</f>
        <v>0</v>
      </c>
      <c r="D76" s="68" t="s">
        <v>117</v>
      </c>
    </row>
    <row r="77" spans="2:4" ht="15.75" thickBot="1" x14ac:dyDescent="0.3">
      <c r="B77" s="3" t="s">
        <v>383</v>
      </c>
      <c r="C77" s="290">
        <f>'Residential (Expenses)'!C93</f>
        <v>0</v>
      </c>
      <c r="D77" s="68" t="s">
        <v>117</v>
      </c>
    </row>
    <row r="78" spans="2:4" ht="15.75" thickBot="1" x14ac:dyDescent="0.3">
      <c r="B78" s="3" t="s">
        <v>384</v>
      </c>
      <c r="C78" s="290">
        <f>'Residential (Expenses)'!C121</f>
        <v>0</v>
      </c>
      <c r="D78" s="68" t="s">
        <v>117</v>
      </c>
    </row>
    <row r="79" spans="2:4" ht="15.75" thickBot="1" x14ac:dyDescent="0.3">
      <c r="B79" s="3" t="s">
        <v>385</v>
      </c>
      <c r="C79" s="291">
        <f>'Residential (Expenses)'!C99+'Residential (Expenses)'!C131</f>
        <v>0</v>
      </c>
      <c r="D79" s="68" t="s">
        <v>117</v>
      </c>
    </row>
    <row r="80" spans="2:4" ht="15.75" thickBot="1" x14ac:dyDescent="0.3">
      <c r="B80" s="136" t="s">
        <v>386</v>
      </c>
      <c r="C80" s="74">
        <f>SUM(C70:C79)</f>
        <v>0</v>
      </c>
      <c r="D80" s="68"/>
    </row>
    <row r="81" spans="1:5" ht="15.75" thickBot="1" x14ac:dyDescent="0.3">
      <c r="B81" s="3"/>
      <c r="C81" s="27"/>
      <c r="D81" s="68"/>
    </row>
    <row r="82" spans="1:5" ht="15.75" thickBot="1" x14ac:dyDescent="0.3">
      <c r="B82" s="140" t="s">
        <v>387</v>
      </c>
      <c r="C82" s="27"/>
      <c r="D82" s="68"/>
    </row>
    <row r="83" spans="1:5" ht="15.75" thickBot="1" x14ac:dyDescent="0.3">
      <c r="B83" s="3" t="s">
        <v>388</v>
      </c>
      <c r="C83" s="290">
        <f>'Residential (Expenses)'!C104+'Residential (Expenses)'!C105+'Residential (Expenses)'!C106</f>
        <v>0</v>
      </c>
      <c r="D83" s="68" t="s">
        <v>117</v>
      </c>
    </row>
    <row r="84" spans="1:5" ht="15.75" thickBot="1" x14ac:dyDescent="0.3">
      <c r="B84" s="3" t="s">
        <v>389</v>
      </c>
      <c r="C84" s="290">
        <f>'Residential (Expenses)'!C103</f>
        <v>0</v>
      </c>
      <c r="D84" s="68" t="s">
        <v>117</v>
      </c>
    </row>
    <row r="85" spans="1:5" ht="15.75" thickBot="1" x14ac:dyDescent="0.3">
      <c r="B85" s="3" t="s">
        <v>390</v>
      </c>
      <c r="C85" s="291">
        <f>'Residential (Expenses)'!C110+'Residential (Expenses)'!C107+'Residential (Expenses)'!C109</f>
        <v>0</v>
      </c>
      <c r="D85" s="68" t="s">
        <v>117</v>
      </c>
    </row>
    <row r="86" spans="1:5" ht="15.75" thickBot="1" x14ac:dyDescent="0.3">
      <c r="B86" s="136" t="s">
        <v>391</v>
      </c>
      <c r="C86" s="74">
        <f>SUM(C83:C85)</f>
        <v>0</v>
      </c>
      <c r="D86" s="68"/>
    </row>
    <row r="87" spans="1:5" ht="15.75" thickBot="1" x14ac:dyDescent="0.3">
      <c r="B87" s="3"/>
      <c r="C87" s="27"/>
      <c r="D87" s="68"/>
    </row>
    <row r="88" spans="1:5" ht="15.75" thickBot="1" x14ac:dyDescent="0.3">
      <c r="B88" s="140" t="s">
        <v>392</v>
      </c>
      <c r="C88" s="27"/>
      <c r="D88" s="68"/>
    </row>
    <row r="89" spans="1:5" ht="15.75" thickBot="1" x14ac:dyDescent="0.3">
      <c r="B89" s="3" t="s">
        <v>393</v>
      </c>
      <c r="C89" s="290" t="e">
        <f>'Residential (Expenses)'!#REF!</f>
        <v>#REF!</v>
      </c>
      <c r="D89" s="68" t="s">
        <v>117</v>
      </c>
    </row>
    <row r="90" spans="1:5" ht="15.75" thickBot="1" x14ac:dyDescent="0.3">
      <c r="B90" s="3" t="s">
        <v>394</v>
      </c>
      <c r="C90" s="290" t="e">
        <f>'Residential (Expenses)'!#REF!</f>
        <v>#REF!</v>
      </c>
      <c r="D90" s="68" t="s">
        <v>117</v>
      </c>
    </row>
    <row r="91" spans="1:5" ht="15.75" thickBot="1" x14ac:dyDescent="0.3">
      <c r="B91" s="3" t="s">
        <v>395</v>
      </c>
      <c r="C91" s="290" t="e">
        <f>'Residential (Expenses)'!#REF!</f>
        <v>#REF!</v>
      </c>
      <c r="D91" s="68" t="s">
        <v>117</v>
      </c>
    </row>
    <row r="92" spans="1:5" ht="15.75" thickBot="1" x14ac:dyDescent="0.3">
      <c r="B92" s="3" t="s">
        <v>396</v>
      </c>
      <c r="C92" s="290" t="e">
        <f>'Residential (Expenses)'!#REF!</f>
        <v>#REF!</v>
      </c>
      <c r="D92" s="68" t="s">
        <v>117</v>
      </c>
    </row>
    <row r="93" spans="1:5" ht="15.75" thickBot="1" x14ac:dyDescent="0.3">
      <c r="B93" s="3" t="s">
        <v>397</v>
      </c>
      <c r="C93" s="291" t="e">
        <f>'Residential (Expenses)'!#REF!</f>
        <v>#REF!</v>
      </c>
      <c r="D93" s="68" t="s">
        <v>117</v>
      </c>
    </row>
    <row r="94" spans="1:5" ht="15.75" thickBot="1" x14ac:dyDescent="0.3">
      <c r="B94" s="136" t="s">
        <v>398</v>
      </c>
      <c r="C94" s="74" t="e">
        <f>SUM(C89:C93)</f>
        <v>#REF!</v>
      </c>
      <c r="D94" s="68"/>
    </row>
    <row r="95" spans="1:5" ht="8.1" customHeight="1" x14ac:dyDescent="0.25">
      <c r="A95" s="72"/>
      <c r="B95" s="72"/>
      <c r="C95" s="72"/>
      <c r="D95" s="72"/>
      <c r="E95" s="72"/>
    </row>
    <row r="96" spans="1:5" ht="15.75" thickBot="1" x14ac:dyDescent="0.3">
      <c r="A96" s="72"/>
      <c r="B96" s="4" t="s">
        <v>122</v>
      </c>
      <c r="C96" s="75" t="e">
        <f>C58+C65+C67+C80+C86+C94</f>
        <v>#REF!</v>
      </c>
      <c r="D96" s="72"/>
      <c r="E96" s="72"/>
    </row>
    <row r="97" spans="1:4" ht="18" customHeight="1" x14ac:dyDescent="0.25">
      <c r="B97" s="86"/>
      <c r="C97" s="87"/>
    </row>
    <row r="98" spans="1:4" ht="18" customHeight="1" thickBot="1" x14ac:dyDescent="0.3">
      <c r="A98" s="270"/>
      <c r="B98" s="271" t="s">
        <v>123</v>
      </c>
      <c r="C98" s="88"/>
    </row>
    <row r="99" spans="1:4" ht="18" customHeight="1" thickBot="1" x14ac:dyDescent="0.3">
      <c r="B99" s="3" t="s">
        <v>399</v>
      </c>
      <c r="C99" s="72">
        <f>SUM(E99:G99)</f>
        <v>0</v>
      </c>
      <c r="D99" s="63" t="s">
        <v>97</v>
      </c>
    </row>
    <row r="100" spans="1:4" ht="18" customHeight="1" thickBot="1" x14ac:dyDescent="0.3">
      <c r="B100" s="3" t="s">
        <v>400</v>
      </c>
      <c r="C100" s="27">
        <v>0</v>
      </c>
      <c r="D100" s="63" t="s">
        <v>97</v>
      </c>
    </row>
    <row r="101" spans="1:4" ht="18" customHeight="1" thickBot="1" x14ac:dyDescent="0.3">
      <c r="B101" s="3" t="s">
        <v>401</v>
      </c>
      <c r="C101" s="27">
        <v>0</v>
      </c>
      <c r="D101" s="63" t="s">
        <v>97</v>
      </c>
    </row>
    <row r="102" spans="1:4" ht="18" customHeight="1" thickBot="1" x14ac:dyDescent="0.3">
      <c r="B102" s="3" t="s">
        <v>402</v>
      </c>
      <c r="C102" s="27">
        <v>0</v>
      </c>
      <c r="D102" s="63" t="s">
        <v>97</v>
      </c>
    </row>
    <row r="103" spans="1:4" ht="18" customHeight="1" thickBot="1" x14ac:dyDescent="0.3">
      <c r="B103" s="3" t="s">
        <v>403</v>
      </c>
      <c r="C103" s="27">
        <v>0</v>
      </c>
      <c r="D103" s="63" t="s">
        <v>97</v>
      </c>
    </row>
    <row r="104" spans="1:4" ht="18" customHeight="1" thickBot="1" x14ac:dyDescent="0.3">
      <c r="B104" s="3" t="s">
        <v>113</v>
      </c>
      <c r="C104" s="27">
        <v>0</v>
      </c>
      <c r="D104" s="63" t="s">
        <v>97</v>
      </c>
    </row>
    <row r="105" spans="1:4" ht="18" customHeight="1" thickBot="1" x14ac:dyDescent="0.3">
      <c r="B105" s="3" t="s">
        <v>404</v>
      </c>
      <c r="C105" s="290">
        <f>+'Residential (Expenses)'!C36+'Residential (Expenses)'!C98+'Residential (Expenses)'!C108</f>
        <v>0</v>
      </c>
      <c r="D105" s="63" t="s">
        <v>117</v>
      </c>
    </row>
    <row r="106" spans="1:4" ht="18" customHeight="1" thickBot="1" x14ac:dyDescent="0.3">
      <c r="B106" s="3" t="s">
        <v>405</v>
      </c>
      <c r="C106" s="27">
        <v>0</v>
      </c>
      <c r="D106" s="63" t="s">
        <v>97</v>
      </c>
    </row>
    <row r="107" spans="1:4" ht="21" customHeight="1" thickBot="1" x14ac:dyDescent="0.3">
      <c r="B107" s="4" t="s">
        <v>406</v>
      </c>
      <c r="C107" s="75">
        <f>SUM(C99:C106)</f>
        <v>0</v>
      </c>
    </row>
    <row r="108" spans="1:4" ht="8.1" customHeight="1" thickBot="1" x14ac:dyDescent="0.3">
      <c r="B108" s="86"/>
      <c r="C108" s="87"/>
    </row>
    <row r="109" spans="1:4" ht="17.25" thickTop="1" thickBot="1" x14ac:dyDescent="0.3">
      <c r="A109" s="270"/>
      <c r="B109" s="271" t="s">
        <v>83</v>
      </c>
      <c r="C109" s="248" t="e">
        <f>C96+C107</f>
        <v>#REF!</v>
      </c>
    </row>
    <row r="110" spans="1:4" ht="7.5" customHeight="1" thickBot="1" x14ac:dyDescent="0.3">
      <c r="B110" s="86"/>
      <c r="C110" s="87"/>
    </row>
    <row r="111" spans="1:4" ht="20.25" customHeight="1" thickTop="1" thickBot="1" x14ac:dyDescent="0.3">
      <c r="A111" s="270"/>
      <c r="B111" s="271" t="s">
        <v>407</v>
      </c>
      <c r="C111" s="248" t="e">
        <f>C48-C109</f>
        <v>#REF!</v>
      </c>
    </row>
    <row r="112" spans="1:4" ht="15" customHeight="1" x14ac:dyDescent="0.25"/>
    <row r="113" spans="2:4" ht="8.1" customHeight="1" x14ac:dyDescent="0.25">
      <c r="B113" s="86"/>
      <c r="C113" s="87"/>
    </row>
    <row r="114" spans="2:4" x14ac:dyDescent="0.25">
      <c r="B114" s="63" t="s">
        <v>408</v>
      </c>
      <c r="C114" s="131">
        <v>0</v>
      </c>
      <c r="D114" s="63" t="s">
        <v>97</v>
      </c>
    </row>
    <row r="115" spans="2:4" x14ac:dyDescent="0.25">
      <c r="B115" s="63" t="s">
        <v>409</v>
      </c>
      <c r="C115" s="131">
        <v>0</v>
      </c>
      <c r="D115" s="63" t="s">
        <v>97</v>
      </c>
    </row>
    <row r="116" spans="2:4" x14ac:dyDescent="0.25">
      <c r="B116" s="63" t="s">
        <v>410</v>
      </c>
      <c r="C116" s="131">
        <v>0</v>
      </c>
      <c r="D116" s="63" t="s">
        <v>97</v>
      </c>
    </row>
  </sheetData>
  <sheetProtection formatCells="0" formatColumns="0" formatRows="0"/>
  <hyperlinks>
    <hyperlink ref="A1" location="Cover!A1" display="&lt;&lt; Back" xr:uid="{00000000-0004-0000-0C00-000000000000}"/>
  </hyperlink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C0DA"/>
  </sheetPr>
  <dimension ref="A1:G85"/>
  <sheetViews>
    <sheetView zoomScaleNormal="100" workbookViewId="0"/>
  </sheetViews>
  <sheetFormatPr defaultColWidth="25.5703125" defaultRowHeight="15" x14ac:dyDescent="0.25"/>
  <cols>
    <col min="1" max="1" width="2.5703125" customWidth="1"/>
    <col min="2" max="2" width="61.42578125" customWidth="1"/>
    <col min="3" max="3" width="18.5703125" customWidth="1"/>
  </cols>
  <sheetData>
    <row r="1" spans="1:5" ht="40.35" customHeight="1" x14ac:dyDescent="0.25">
      <c r="A1" s="16" t="s">
        <v>22</v>
      </c>
      <c r="B1" s="7" t="s">
        <v>411</v>
      </c>
    </row>
    <row r="2" spans="1:5" ht="15" customHeight="1" x14ac:dyDescent="0.25">
      <c r="C2" s="85" t="s">
        <v>326</v>
      </c>
    </row>
    <row r="3" spans="1:5" ht="20.25" customHeight="1" thickBot="1" x14ac:dyDescent="0.3">
      <c r="A3" s="270"/>
      <c r="B3" s="271" t="s">
        <v>327</v>
      </c>
      <c r="C3" s="88"/>
    </row>
    <row r="4" spans="1:5" s="6" customFormat="1" ht="15.75" thickBot="1" x14ac:dyDescent="0.3">
      <c r="B4" s="9" t="s">
        <v>412</v>
      </c>
      <c r="C4" s="290">
        <f>'Residential (Income)'!C10</f>
        <v>0</v>
      </c>
      <c r="D4" s="68" t="s">
        <v>117</v>
      </c>
      <c r="E4" s="352"/>
    </row>
    <row r="5" spans="1:5" ht="15.75" thickBot="1" x14ac:dyDescent="0.3">
      <c r="B5" s="3" t="s">
        <v>413</v>
      </c>
      <c r="C5" s="290">
        <f>'Residential (Income)'!C17</f>
        <v>0</v>
      </c>
      <c r="D5" s="68" t="s">
        <v>117</v>
      </c>
      <c r="E5" s="352"/>
    </row>
    <row r="6" spans="1:5" ht="15.95" customHeight="1" thickBot="1" x14ac:dyDescent="0.3">
      <c r="B6" s="3" t="s">
        <v>414</v>
      </c>
      <c r="C6" s="290">
        <f>'Residential (Income)'!C25</f>
        <v>0</v>
      </c>
      <c r="D6" s="68" t="s">
        <v>117</v>
      </c>
      <c r="E6" s="352"/>
    </row>
    <row r="7" spans="1:5" ht="15.95" customHeight="1" thickBot="1" x14ac:dyDescent="0.3">
      <c r="B7" s="3" t="s">
        <v>415</v>
      </c>
      <c r="C7" s="293">
        <f>'Residential (Income)'!C28</f>
        <v>0</v>
      </c>
      <c r="D7" s="68" t="s">
        <v>117</v>
      </c>
      <c r="E7" s="352"/>
    </row>
    <row r="8" spans="1:5" ht="15.75" thickBot="1" x14ac:dyDescent="0.3">
      <c r="B8" s="4" t="s">
        <v>352</v>
      </c>
      <c r="C8" s="75">
        <f>SUM(C4:C7)</f>
        <v>0</v>
      </c>
      <c r="D8" s="63" t="s">
        <v>48</v>
      </c>
      <c r="E8" s="352"/>
    </row>
    <row r="9" spans="1:5" ht="16.5" thickBot="1" x14ac:dyDescent="0.3">
      <c r="A9" s="270"/>
      <c r="B9" s="271" t="s">
        <v>106</v>
      </c>
      <c r="C9" s="88"/>
      <c r="E9" s="352"/>
    </row>
    <row r="10" spans="1:5" ht="15.75" thickBot="1" x14ac:dyDescent="0.3">
      <c r="B10" s="3" t="s">
        <v>353</v>
      </c>
      <c r="C10" s="293">
        <f>'Residential Non-Recurrent I&amp;E'!C4</f>
        <v>0</v>
      </c>
      <c r="D10" s="68" t="s">
        <v>117</v>
      </c>
      <c r="E10" s="352"/>
    </row>
    <row r="11" spans="1:5" ht="15.75" thickBot="1" x14ac:dyDescent="0.3">
      <c r="B11" s="3" t="s">
        <v>354</v>
      </c>
      <c r="C11" s="293">
        <f>'Residential Non-Recurrent I&amp;E'!C5</f>
        <v>0</v>
      </c>
      <c r="D11" s="68" t="s">
        <v>117</v>
      </c>
      <c r="E11" s="352"/>
    </row>
    <row r="12" spans="1:5" ht="15.75" thickBot="1" x14ac:dyDescent="0.3">
      <c r="B12" s="3" t="s">
        <v>355</v>
      </c>
      <c r="C12" s="293">
        <f>'Residential Non-Recurrent I&amp;E'!C6</f>
        <v>0</v>
      </c>
      <c r="D12" s="68" t="s">
        <v>117</v>
      </c>
      <c r="E12" s="352"/>
    </row>
    <row r="13" spans="1:5" ht="15.75" thickBot="1" x14ac:dyDescent="0.3">
      <c r="B13" s="3" t="s">
        <v>416</v>
      </c>
      <c r="C13" s="293">
        <f>'Residential Non-Recurrent I&amp;E'!C7</f>
        <v>0</v>
      </c>
      <c r="D13" s="68" t="s">
        <v>117</v>
      </c>
      <c r="E13" s="352"/>
    </row>
    <row r="14" spans="1:5" ht="15.75" thickBot="1" x14ac:dyDescent="0.3">
      <c r="B14" s="3" t="s">
        <v>417</v>
      </c>
      <c r="C14" s="293">
        <f>'Residential Non-Recurrent I&amp;E'!C8</f>
        <v>0</v>
      </c>
      <c r="D14" s="68" t="s">
        <v>117</v>
      </c>
      <c r="E14" s="352"/>
    </row>
    <row r="15" spans="1:5" ht="15.75" thickBot="1" x14ac:dyDescent="0.3">
      <c r="B15" s="3" t="s">
        <v>358</v>
      </c>
      <c r="C15" s="293">
        <f>'Residential Non-Recurrent I&amp;E'!C9</f>
        <v>0</v>
      </c>
      <c r="D15" s="68" t="s">
        <v>117</v>
      </c>
      <c r="E15" s="352"/>
    </row>
    <row r="16" spans="1:5" ht="15.75" thickBot="1" x14ac:dyDescent="0.3">
      <c r="B16" s="3" t="s">
        <v>113</v>
      </c>
      <c r="C16" s="293">
        <f>'Residential Non-Recurrent I&amp;E'!C10</f>
        <v>0</v>
      </c>
      <c r="D16" s="68" t="s">
        <v>117</v>
      </c>
      <c r="E16" s="352"/>
    </row>
    <row r="17" spans="1:5" ht="15.75" thickBot="1" x14ac:dyDescent="0.3">
      <c r="B17" s="3" t="s">
        <v>359</v>
      </c>
      <c r="C17" s="293">
        <f>'Residential Non-Recurrent I&amp;E'!C11</f>
        <v>0</v>
      </c>
      <c r="D17" s="68" t="s">
        <v>117</v>
      </c>
      <c r="E17" s="352"/>
    </row>
    <row r="18" spans="1:5" ht="18.75" customHeight="1" thickBot="1" x14ac:dyDescent="0.3">
      <c r="B18" s="4" t="s">
        <v>360</v>
      </c>
      <c r="C18" s="75">
        <f>SUM(C10:C17)</f>
        <v>0</v>
      </c>
      <c r="D18" s="63" t="s">
        <v>48</v>
      </c>
      <c r="E18" s="352"/>
    </row>
    <row r="19" spans="1:5" ht="19.7" customHeight="1" thickBot="1" x14ac:dyDescent="0.3">
      <c r="A19" s="270"/>
      <c r="B19" s="271" t="s">
        <v>71</v>
      </c>
      <c r="C19" s="80">
        <f>C8+C18</f>
        <v>0</v>
      </c>
      <c r="D19" s="63" t="s">
        <v>48</v>
      </c>
      <c r="E19" s="352"/>
    </row>
    <row r="20" spans="1:5" ht="10.5" customHeight="1" x14ac:dyDescent="0.25">
      <c r="C20" t="s">
        <v>49</v>
      </c>
      <c r="E20" s="352"/>
    </row>
    <row r="21" spans="1:5" ht="20.25" customHeight="1" thickBot="1" x14ac:dyDescent="0.3">
      <c r="A21" s="270"/>
      <c r="B21" s="271" t="s">
        <v>361</v>
      </c>
      <c r="C21" s="88" t="s">
        <v>49</v>
      </c>
      <c r="E21" s="352"/>
    </row>
    <row r="22" spans="1:5" ht="15" customHeight="1" x14ac:dyDescent="0.25">
      <c r="B22" s="141" t="s">
        <v>362</v>
      </c>
      <c r="C22" t="s">
        <v>49</v>
      </c>
      <c r="E22" s="352"/>
    </row>
    <row r="23" spans="1:5" ht="15.75" thickBot="1" x14ac:dyDescent="0.3">
      <c r="B23" s="3" t="s">
        <v>418</v>
      </c>
      <c r="C23" s="290">
        <f>'Residential (Expenses)'!C23</f>
        <v>0</v>
      </c>
      <c r="D23" s="68" t="s">
        <v>117</v>
      </c>
      <c r="E23" s="352"/>
    </row>
    <row r="24" spans="1:5" ht="15.75" thickBot="1" x14ac:dyDescent="0.3">
      <c r="B24" s="3" t="s">
        <v>924</v>
      </c>
      <c r="C24" s="290">
        <f>'Residential (Expenses)'!C31</f>
        <v>0</v>
      </c>
      <c r="D24" s="68" t="s">
        <v>117</v>
      </c>
      <c r="E24" s="352"/>
    </row>
    <row r="25" spans="1:5" ht="15.75" thickBot="1" x14ac:dyDescent="0.3">
      <c r="B25" s="3" t="s">
        <v>419</v>
      </c>
      <c r="C25" s="291">
        <f>'Residential (Expenses)'!C41</f>
        <v>0</v>
      </c>
      <c r="D25" s="68" t="s">
        <v>117</v>
      </c>
      <c r="E25" s="352"/>
    </row>
    <row r="26" spans="1:5" ht="15.75" thickBot="1" x14ac:dyDescent="0.3">
      <c r="B26" s="136" t="s">
        <v>420</v>
      </c>
      <c r="C26" s="74">
        <f>SUM(C23:C25)</f>
        <v>0</v>
      </c>
      <c r="D26" s="63" t="s">
        <v>48</v>
      </c>
      <c r="E26" s="352"/>
    </row>
    <row r="27" spans="1:5" ht="15.75" thickBot="1" x14ac:dyDescent="0.3">
      <c r="B27" s="3" t="s">
        <v>421</v>
      </c>
      <c r="C27" s="290">
        <f>'Residential (Expenses)'!C101</f>
        <v>0</v>
      </c>
      <c r="D27" s="68" t="s">
        <v>117</v>
      </c>
      <c r="E27" s="352"/>
    </row>
    <row r="28" spans="1:5" ht="15.75" thickBot="1" x14ac:dyDescent="0.3">
      <c r="B28" s="3" t="s">
        <v>422</v>
      </c>
      <c r="C28" s="290">
        <f>'Residential (Expenses)'!C111</f>
        <v>0</v>
      </c>
      <c r="D28" s="68" t="s">
        <v>117</v>
      </c>
      <c r="E28" s="352"/>
    </row>
    <row r="29" spans="1:5" ht="15.75" thickBot="1" x14ac:dyDescent="0.3">
      <c r="B29" s="3" t="s">
        <v>423</v>
      </c>
      <c r="C29" s="290">
        <f>'Residential (Expenses)'!C132</f>
        <v>0</v>
      </c>
      <c r="D29" s="68" t="s">
        <v>117</v>
      </c>
      <c r="E29" s="352"/>
    </row>
    <row r="30" spans="1:5" ht="15.75" thickBot="1" x14ac:dyDescent="0.3">
      <c r="B30" s="4" t="s">
        <v>122</v>
      </c>
      <c r="C30" s="75">
        <f>SUM(C26:C29)</f>
        <v>0</v>
      </c>
      <c r="D30" s="63" t="s">
        <v>48</v>
      </c>
      <c r="E30" s="352"/>
    </row>
    <row r="31" spans="1:5" x14ac:dyDescent="0.25">
      <c r="B31" s="86"/>
      <c r="C31" s="87"/>
      <c r="D31" s="63"/>
      <c r="E31" s="352"/>
    </row>
    <row r="32" spans="1:5" ht="18" customHeight="1" thickBot="1" x14ac:dyDescent="0.3">
      <c r="A32" s="270"/>
      <c r="B32" s="271" t="s">
        <v>123</v>
      </c>
      <c r="C32" s="88"/>
      <c r="E32" s="352"/>
    </row>
    <row r="33" spans="1:7" ht="18" customHeight="1" thickBot="1" x14ac:dyDescent="0.3">
      <c r="B33" s="3" t="s">
        <v>400</v>
      </c>
      <c r="C33" s="290">
        <f>'Residential Non-Recurrent I&amp;E'!C14</f>
        <v>0</v>
      </c>
      <c r="D33" s="68" t="s">
        <v>117</v>
      </c>
      <c r="E33" s="352"/>
    </row>
    <row r="34" spans="1:7" ht="18" customHeight="1" thickBot="1" x14ac:dyDescent="0.3">
      <c r="B34" s="3" t="s">
        <v>401</v>
      </c>
      <c r="C34" s="290">
        <f>'Residential Non-Recurrent I&amp;E'!C15</f>
        <v>0</v>
      </c>
      <c r="D34" s="68" t="s">
        <v>117</v>
      </c>
      <c r="E34" s="352"/>
    </row>
    <row r="35" spans="1:7" ht="18" customHeight="1" thickBot="1" x14ac:dyDescent="0.3">
      <c r="B35" s="3" t="s">
        <v>424</v>
      </c>
      <c r="C35" s="27">
        <f>'Residential Non-Recurrent I&amp;E'!C16</f>
        <v>0</v>
      </c>
      <c r="D35" s="68" t="s">
        <v>117</v>
      </c>
      <c r="E35" s="352"/>
    </row>
    <row r="36" spans="1:7" ht="18" customHeight="1" thickBot="1" x14ac:dyDescent="0.3">
      <c r="B36" s="3" t="s">
        <v>402</v>
      </c>
      <c r="C36" s="290">
        <f>'Residential Non-Recurrent I&amp;E'!C17</f>
        <v>0</v>
      </c>
      <c r="D36" s="68" t="s">
        <v>117</v>
      </c>
      <c r="E36" s="352"/>
    </row>
    <row r="37" spans="1:7" ht="18" customHeight="1" thickBot="1" x14ac:dyDescent="0.3">
      <c r="B37" s="3" t="s">
        <v>403</v>
      </c>
      <c r="C37" s="290">
        <f>'Residential Non-Recurrent I&amp;E'!C18</f>
        <v>0</v>
      </c>
      <c r="D37" s="68" t="s">
        <v>117</v>
      </c>
      <c r="E37" s="352"/>
    </row>
    <row r="38" spans="1:7" ht="18" customHeight="1" thickBot="1" x14ac:dyDescent="0.3">
      <c r="B38" s="3" t="s">
        <v>113</v>
      </c>
      <c r="C38" s="290">
        <f>'Residential Non-Recurrent I&amp;E'!C19</f>
        <v>0</v>
      </c>
      <c r="D38" s="68" t="s">
        <v>117</v>
      </c>
      <c r="E38" s="352"/>
    </row>
    <row r="39" spans="1:7" ht="18" customHeight="1" thickBot="1" x14ac:dyDescent="0.3">
      <c r="B39" s="3" t="s">
        <v>405</v>
      </c>
      <c r="C39" s="290">
        <f>'Residential Non-Recurrent I&amp;E'!C20</f>
        <v>0</v>
      </c>
      <c r="D39" s="68" t="s">
        <v>117</v>
      </c>
      <c r="E39" s="352"/>
    </row>
    <row r="40" spans="1:7" ht="21" customHeight="1" thickBot="1" x14ac:dyDescent="0.3">
      <c r="B40" s="4" t="s">
        <v>406</v>
      </c>
      <c r="C40" s="75">
        <f>SUM(C33:C39)</f>
        <v>0</v>
      </c>
      <c r="D40" s="63" t="s">
        <v>48</v>
      </c>
      <c r="E40" s="352"/>
    </row>
    <row r="41" spans="1:7" ht="16.5" thickBot="1" x14ac:dyDescent="0.3">
      <c r="A41" s="270"/>
      <c r="B41" s="271" t="s">
        <v>83</v>
      </c>
      <c r="C41" s="80">
        <f>C30+C40</f>
        <v>0</v>
      </c>
      <c r="D41" s="63" t="s">
        <v>48</v>
      </c>
      <c r="E41" s="352"/>
      <c r="G41" s="32"/>
    </row>
    <row r="42" spans="1:7" ht="7.5" customHeight="1" x14ac:dyDescent="0.25">
      <c r="B42" s="86"/>
      <c r="C42" s="87"/>
      <c r="E42" s="352"/>
    </row>
    <row r="43" spans="1:7" ht="20.25" customHeight="1" thickBot="1" x14ac:dyDescent="0.3">
      <c r="A43" s="270"/>
      <c r="B43" s="271" t="s">
        <v>407</v>
      </c>
      <c r="C43" s="80">
        <f>C19-C41</f>
        <v>0</v>
      </c>
      <c r="D43" s="63" t="s">
        <v>48</v>
      </c>
      <c r="E43" s="352"/>
    </row>
    <row r="44" spans="1:7" ht="15" customHeight="1" x14ac:dyDescent="0.25"/>
    <row r="45" spans="1:7" x14ac:dyDescent="0.25">
      <c r="B45" s="397" t="str">
        <f>'Residential (Income)'!B30</f>
        <v xml:space="preserve"> ◦ Approved places</v>
      </c>
      <c r="C45" s="131">
        <f>'Residential (Income)'!C30</f>
        <v>0</v>
      </c>
      <c r="D45" s="63" t="s">
        <v>117</v>
      </c>
    </row>
    <row r="46" spans="1:7" x14ac:dyDescent="0.25">
      <c r="B46" s="397" t="str">
        <f>'Residential (Income)'!B31</f>
        <v xml:space="preserve"> ◦ Available Bed Days</v>
      </c>
      <c r="C46" s="131">
        <f>'Residential (Income)'!C31</f>
        <v>0</v>
      </c>
      <c r="D46" s="63" t="s">
        <v>117</v>
      </c>
    </row>
    <row r="47" spans="1:7" x14ac:dyDescent="0.25">
      <c r="B47" s="397" t="str">
        <f>'Residential (Income)'!B32</f>
        <v xml:space="preserve"> ◦ Occupied bed days</v>
      </c>
      <c r="C47" s="131">
        <f>'Residential (Income)'!C32</f>
        <v>0</v>
      </c>
      <c r="D47" s="63" t="s">
        <v>117</v>
      </c>
    </row>
    <row r="51" spans="2:3" x14ac:dyDescent="0.25">
      <c r="B51" s="307"/>
      <c r="C51" s="57"/>
    </row>
    <row r="52" spans="2:3" x14ac:dyDescent="0.25">
      <c r="B52" s="307"/>
      <c r="C52" s="57"/>
    </row>
    <row r="53" spans="2:3" x14ac:dyDescent="0.25">
      <c r="B53" s="307"/>
      <c r="C53" s="57"/>
    </row>
    <row r="54" spans="2:3" x14ac:dyDescent="0.25">
      <c r="B54" s="307"/>
    </row>
    <row r="80" spans="4:7" x14ac:dyDescent="0.25">
      <c r="D80">
        <f>'Residential (Income)'!D32</f>
        <v>0</v>
      </c>
      <c r="E80">
        <f>'Residential (Income)'!E32</f>
        <v>0</v>
      </c>
      <c r="F80">
        <f>'Residential (Income)'!F32</f>
        <v>0</v>
      </c>
      <c r="G80" s="318"/>
    </row>
    <row r="82" spans="7:7" x14ac:dyDescent="0.25">
      <c r="G82" s="318"/>
    </row>
    <row r="83" spans="7:7" x14ac:dyDescent="0.25">
      <c r="G83" s="318"/>
    </row>
    <row r="84" spans="7:7" x14ac:dyDescent="0.25">
      <c r="G84" s="318"/>
    </row>
    <row r="85" spans="7:7" x14ac:dyDescent="0.25">
      <c r="G85" s="318"/>
    </row>
  </sheetData>
  <sheetProtection formatCells="0" formatColumns="0" formatRows="0"/>
  <hyperlinks>
    <hyperlink ref="A1" location="Cover!A1" display="&lt;&lt; Back" xr:uid="{00000000-0004-0000-0D00-000000000000}"/>
  </hyperlinks>
  <pageMargins left="0.7" right="0.7" top="0.75" bottom="0.75"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C0DA"/>
  </sheetPr>
  <dimension ref="A1:G80"/>
  <sheetViews>
    <sheetView workbookViewId="0"/>
  </sheetViews>
  <sheetFormatPr defaultColWidth="25.5703125" defaultRowHeight="15" x14ac:dyDescent="0.25"/>
  <cols>
    <col min="1" max="1" width="2.5703125" customWidth="1"/>
    <col min="2" max="2" width="61.42578125" customWidth="1"/>
    <col min="3" max="6" width="18.5703125" customWidth="1"/>
  </cols>
  <sheetData>
    <row r="1" spans="1:7" ht="40.35" customHeight="1" x14ac:dyDescent="0.25">
      <c r="A1" s="16" t="s">
        <v>22</v>
      </c>
      <c r="B1" s="7" t="s">
        <v>425</v>
      </c>
    </row>
    <row r="2" spans="1:7" ht="15" customHeight="1" x14ac:dyDescent="0.25">
      <c r="C2" s="85" t="s">
        <v>326</v>
      </c>
      <c r="D2" s="85" t="s">
        <v>426</v>
      </c>
      <c r="E2" s="85" t="s">
        <v>426</v>
      </c>
      <c r="F2" s="85" t="s">
        <v>426</v>
      </c>
    </row>
    <row r="3" spans="1:7" ht="20.25" customHeight="1" thickBot="1" x14ac:dyDescent="0.3">
      <c r="A3" s="270"/>
      <c r="B3" s="271" t="s">
        <v>66</v>
      </c>
      <c r="C3" s="88" t="s">
        <v>49</v>
      </c>
      <c r="D3" s="88" t="s">
        <v>49</v>
      </c>
      <c r="E3" s="88" t="s">
        <v>49</v>
      </c>
      <c r="F3" s="88" t="s">
        <v>49</v>
      </c>
    </row>
    <row r="4" spans="1:7" ht="20.25" customHeight="1" x14ac:dyDescent="0.25">
      <c r="B4" s="10" t="s">
        <v>328</v>
      </c>
      <c r="C4" s="78" t="s">
        <v>49</v>
      </c>
      <c r="D4" t="s">
        <v>49</v>
      </c>
      <c r="E4" t="s">
        <v>49</v>
      </c>
      <c r="F4" t="s">
        <v>49</v>
      </c>
    </row>
    <row r="5" spans="1:7" ht="15.75" thickBot="1" x14ac:dyDescent="0.3">
      <c r="B5" s="9" t="s">
        <v>329</v>
      </c>
      <c r="C5" s="33">
        <f>SUM(D5:F5)</f>
        <v>0</v>
      </c>
      <c r="D5" s="27">
        <v>0</v>
      </c>
      <c r="E5" s="27">
        <v>0</v>
      </c>
      <c r="F5" s="27">
        <v>0</v>
      </c>
    </row>
    <row r="6" spans="1:7" ht="15.75" thickBot="1" x14ac:dyDescent="0.3">
      <c r="B6" s="9" t="s">
        <v>330</v>
      </c>
      <c r="C6" s="33">
        <f t="shared" ref="C6:C9" si="0">SUM(D6:F6)</f>
        <v>0</v>
      </c>
      <c r="D6" s="27">
        <v>0</v>
      </c>
      <c r="E6" s="27">
        <v>0</v>
      </c>
      <c r="F6" s="27">
        <v>0</v>
      </c>
    </row>
    <row r="7" spans="1:7" ht="15.75" thickBot="1" x14ac:dyDescent="0.3">
      <c r="B7" s="9" t="s">
        <v>331</v>
      </c>
      <c r="C7" s="33">
        <f t="shared" si="0"/>
        <v>0</v>
      </c>
      <c r="D7" s="27">
        <v>0</v>
      </c>
      <c r="E7" s="27">
        <v>0</v>
      </c>
      <c r="F7" s="27">
        <v>0</v>
      </c>
    </row>
    <row r="8" spans="1:7" ht="15.75" thickBot="1" x14ac:dyDescent="0.3">
      <c r="B8" s="9" t="s">
        <v>332</v>
      </c>
      <c r="C8" s="33">
        <f t="shared" si="0"/>
        <v>0</v>
      </c>
      <c r="D8" s="27">
        <v>0</v>
      </c>
      <c r="E8" s="27">
        <v>0</v>
      </c>
      <c r="F8" s="27">
        <v>0</v>
      </c>
    </row>
    <row r="9" spans="1:7" ht="15.75" thickBot="1" x14ac:dyDescent="0.3">
      <c r="B9" s="9" t="s">
        <v>333</v>
      </c>
      <c r="C9" s="33">
        <f t="shared" si="0"/>
        <v>0</v>
      </c>
      <c r="D9" s="72">
        <v>0</v>
      </c>
      <c r="E9" s="72">
        <v>0</v>
      </c>
      <c r="F9" s="72">
        <v>0</v>
      </c>
    </row>
    <row r="10" spans="1:7" ht="15.75" thickBot="1" x14ac:dyDescent="0.3">
      <c r="B10" s="136" t="s">
        <v>334</v>
      </c>
      <c r="C10" s="316">
        <f>SUM(C5:C9)</f>
        <v>0</v>
      </c>
      <c r="D10" s="74">
        <f t="shared" ref="D10" si="1">SUM(D5:D9)</f>
        <v>0</v>
      </c>
      <c r="E10" s="74">
        <f t="shared" ref="E10:F10" si="2">SUM(E5:E9)</f>
        <v>0</v>
      </c>
      <c r="F10" s="74">
        <f t="shared" si="2"/>
        <v>0</v>
      </c>
      <c r="G10" s="63" t="s">
        <v>48</v>
      </c>
    </row>
    <row r="11" spans="1:7" ht="20.25" customHeight="1" x14ac:dyDescent="0.25">
      <c r="B11" s="10" t="s">
        <v>427</v>
      </c>
      <c r="C11" s="78" t="s">
        <v>49</v>
      </c>
      <c r="D11" t="s">
        <v>49</v>
      </c>
      <c r="E11" t="s">
        <v>49</v>
      </c>
      <c r="F11" t="s">
        <v>49</v>
      </c>
    </row>
    <row r="12" spans="1:7" ht="15.75" thickBot="1" x14ac:dyDescent="0.3">
      <c r="B12" s="9" t="s">
        <v>329</v>
      </c>
      <c r="C12" s="33">
        <f>SUM(D12:F12)</f>
        <v>0</v>
      </c>
      <c r="D12" s="27">
        <v>0</v>
      </c>
      <c r="E12" s="27">
        <v>0</v>
      </c>
      <c r="F12" s="27">
        <v>0</v>
      </c>
    </row>
    <row r="13" spans="1:7" ht="15.75" thickBot="1" x14ac:dyDescent="0.3">
      <c r="B13" s="9" t="s">
        <v>336</v>
      </c>
      <c r="C13" s="33">
        <f>SUM(D13:F13)</f>
        <v>0</v>
      </c>
      <c r="D13" s="27">
        <v>0</v>
      </c>
      <c r="E13" s="27">
        <v>0</v>
      </c>
      <c r="F13" s="27">
        <v>0</v>
      </c>
    </row>
    <row r="14" spans="1:7" ht="15.75" thickBot="1" x14ac:dyDescent="0.3">
      <c r="B14" s="9" t="s">
        <v>337</v>
      </c>
      <c r="C14" s="33">
        <f t="shared" ref="C14:C16" si="3">SUM(D14:F14)</f>
        <v>0</v>
      </c>
      <c r="D14" s="27">
        <v>0</v>
      </c>
      <c r="E14" s="27">
        <v>0</v>
      </c>
      <c r="F14" s="27">
        <v>0</v>
      </c>
    </row>
    <row r="15" spans="1:7" ht="15.75" thickBot="1" x14ac:dyDescent="0.3">
      <c r="B15" s="9" t="s">
        <v>338</v>
      </c>
      <c r="C15" s="33">
        <f t="shared" si="3"/>
        <v>0</v>
      </c>
      <c r="D15" s="27">
        <v>0</v>
      </c>
      <c r="E15" s="27">
        <v>0</v>
      </c>
      <c r="F15" s="27">
        <v>0</v>
      </c>
    </row>
    <row r="16" spans="1:7" ht="15.75" thickBot="1" x14ac:dyDescent="0.3">
      <c r="B16" s="9" t="s">
        <v>339</v>
      </c>
      <c r="C16" s="33">
        <f t="shared" si="3"/>
        <v>0</v>
      </c>
      <c r="D16" s="72">
        <v>0</v>
      </c>
      <c r="E16" s="72">
        <v>0</v>
      </c>
      <c r="F16" s="72">
        <v>0</v>
      </c>
    </row>
    <row r="17" spans="1:7" ht="15.75" thickBot="1" x14ac:dyDescent="0.3">
      <c r="B17" s="136" t="s">
        <v>428</v>
      </c>
      <c r="C17" s="89">
        <f>SUM(C12:C16)</f>
        <v>0</v>
      </c>
      <c r="D17" s="74">
        <f>SUM(D12:D16)</f>
        <v>0</v>
      </c>
      <c r="E17" s="74">
        <f>SUM(E12:E16)</f>
        <v>0</v>
      </c>
      <c r="F17" s="74">
        <f>SUM(F12:F16)</f>
        <v>0</v>
      </c>
      <c r="G17" s="63" t="s">
        <v>48</v>
      </c>
    </row>
    <row r="18" spans="1:7" ht="20.25" customHeight="1" x14ac:dyDescent="0.25">
      <c r="B18" s="10" t="s">
        <v>341</v>
      </c>
      <c r="C18" s="78" t="s">
        <v>49</v>
      </c>
      <c r="D18" t="s">
        <v>49</v>
      </c>
      <c r="E18" t="s">
        <v>49</v>
      </c>
      <c r="F18" t="s">
        <v>49</v>
      </c>
    </row>
    <row r="19" spans="1:7" ht="15.75" thickBot="1" x14ac:dyDescent="0.3">
      <c r="B19" s="9" t="s">
        <v>329</v>
      </c>
      <c r="C19" s="33">
        <f>SUM(D19:F19)</f>
        <v>0</v>
      </c>
      <c r="D19" s="27">
        <v>0</v>
      </c>
      <c r="E19" s="27">
        <v>0</v>
      </c>
      <c r="F19" s="27">
        <v>0</v>
      </c>
    </row>
    <row r="20" spans="1:7" ht="15.75" thickBot="1" x14ac:dyDescent="0.3">
      <c r="B20" s="9" t="s">
        <v>330</v>
      </c>
      <c r="C20" s="33">
        <f t="shared" ref="C20:C24" si="4">SUM(D20:F20)</f>
        <v>0</v>
      </c>
      <c r="D20" s="27">
        <v>0</v>
      </c>
      <c r="E20" s="27">
        <v>0</v>
      </c>
      <c r="F20" s="27">
        <v>0</v>
      </c>
    </row>
    <row r="21" spans="1:7" ht="15.75" thickBot="1" x14ac:dyDescent="0.3">
      <c r="B21" s="9" t="s">
        <v>429</v>
      </c>
      <c r="C21" s="33">
        <f t="shared" si="4"/>
        <v>0</v>
      </c>
      <c r="D21" s="27">
        <v>0</v>
      </c>
      <c r="E21" s="27">
        <v>0</v>
      </c>
      <c r="F21" s="27">
        <v>0</v>
      </c>
    </row>
    <row r="22" spans="1:7" ht="15.75" thickBot="1" x14ac:dyDescent="0.3">
      <c r="B22" s="9" t="s">
        <v>430</v>
      </c>
      <c r="C22" s="33">
        <f t="shared" si="4"/>
        <v>0</v>
      </c>
      <c r="D22" s="445">
        <v>0</v>
      </c>
      <c r="E22" s="445">
        <v>0</v>
      </c>
      <c r="F22" s="445">
        <v>0</v>
      </c>
    </row>
    <row r="23" spans="1:7" ht="15.75" thickBot="1" x14ac:dyDescent="0.3">
      <c r="B23" s="9" t="s">
        <v>431</v>
      </c>
      <c r="C23" s="33">
        <f t="shared" si="4"/>
        <v>0</v>
      </c>
      <c r="D23" s="27">
        <v>0</v>
      </c>
      <c r="E23" s="27">
        <v>0</v>
      </c>
      <c r="F23" s="27">
        <v>0</v>
      </c>
    </row>
    <row r="24" spans="1:7" ht="15.75" thickBot="1" x14ac:dyDescent="0.3">
      <c r="B24" s="9" t="s">
        <v>344</v>
      </c>
      <c r="C24" s="33">
        <f t="shared" si="4"/>
        <v>0</v>
      </c>
      <c r="D24" s="72">
        <v>0</v>
      </c>
      <c r="E24" s="72">
        <v>0</v>
      </c>
      <c r="F24" s="72">
        <v>0</v>
      </c>
    </row>
    <row r="25" spans="1:7" ht="15.75" thickBot="1" x14ac:dyDescent="0.3">
      <c r="B25" s="136" t="s">
        <v>432</v>
      </c>
      <c r="C25" s="89">
        <f>SUM(C19:C24)</f>
        <v>0</v>
      </c>
      <c r="D25" s="74">
        <f t="shared" ref="D25" si="5">SUM(D19:D24)</f>
        <v>0</v>
      </c>
      <c r="E25" s="74">
        <f t="shared" ref="E25:F25" si="6">SUM(E19:E24)</f>
        <v>0</v>
      </c>
      <c r="F25" s="74">
        <f t="shared" si="6"/>
        <v>0</v>
      </c>
      <c r="G25" s="63" t="s">
        <v>48</v>
      </c>
    </row>
    <row r="26" spans="1:7" ht="20.25" customHeight="1" x14ac:dyDescent="0.25">
      <c r="B26" s="10" t="s">
        <v>346</v>
      </c>
      <c r="C26" s="78" t="s">
        <v>49</v>
      </c>
      <c r="D26" t="s">
        <v>49</v>
      </c>
      <c r="E26" t="s">
        <v>49</v>
      </c>
      <c r="F26" t="s">
        <v>49</v>
      </c>
    </row>
    <row r="27" spans="1:7" ht="15.75" thickBot="1" x14ac:dyDescent="0.3">
      <c r="B27" s="9" t="s">
        <v>347</v>
      </c>
      <c r="C27" s="78">
        <f>SUM(D27:F27)</f>
        <v>0</v>
      </c>
      <c r="D27" s="72">
        <v>0</v>
      </c>
      <c r="E27" s="72">
        <v>0</v>
      </c>
      <c r="F27" s="72">
        <v>0</v>
      </c>
    </row>
    <row r="28" spans="1:7" ht="15.75" thickBot="1" x14ac:dyDescent="0.3">
      <c r="B28" s="136" t="s">
        <v>348</v>
      </c>
      <c r="C28" s="89">
        <f>SUM(C27)</f>
        <v>0</v>
      </c>
      <c r="D28" s="74">
        <f t="shared" ref="D28" si="7">SUM(D27)</f>
        <v>0</v>
      </c>
      <c r="E28" s="74">
        <f t="shared" ref="E28:F28" si="8">SUM(E27)</f>
        <v>0</v>
      </c>
      <c r="F28" s="74">
        <f t="shared" si="8"/>
        <v>0</v>
      </c>
      <c r="G28" s="63" t="s">
        <v>48</v>
      </c>
    </row>
    <row r="30" spans="1:7" x14ac:dyDescent="0.25">
      <c r="A30" s="428"/>
      <c r="B30" s="367" t="s">
        <v>433</v>
      </c>
      <c r="C30" s="429"/>
      <c r="D30" s="427"/>
      <c r="E30" s="427"/>
      <c r="F30" s="427"/>
      <c r="G30" s="428"/>
    </row>
    <row r="31" spans="1:7" x14ac:dyDescent="0.25">
      <c r="B31" s="367" t="s">
        <v>434</v>
      </c>
      <c r="C31" s="137">
        <f t="shared" ref="C31:C32" si="9">SUM(D31:F31)</f>
        <v>0</v>
      </c>
      <c r="D31" s="138"/>
      <c r="E31" s="138"/>
      <c r="F31" s="138"/>
    </row>
    <row r="32" spans="1:7" x14ac:dyDescent="0.25">
      <c r="B32" s="367" t="s">
        <v>435</v>
      </c>
      <c r="C32" s="137">
        <f t="shared" si="9"/>
        <v>0</v>
      </c>
      <c r="D32" s="138"/>
      <c r="E32" s="138"/>
      <c r="F32" s="138"/>
    </row>
    <row r="36" spans="2:3" x14ac:dyDescent="0.25">
      <c r="B36" s="307"/>
      <c r="C36" s="57"/>
    </row>
    <row r="37" spans="2:3" x14ac:dyDescent="0.25">
      <c r="B37" s="307"/>
      <c r="C37" s="57"/>
    </row>
    <row r="38" spans="2:3" x14ac:dyDescent="0.25">
      <c r="B38" s="307"/>
      <c r="C38" s="57"/>
    </row>
    <row r="39" spans="2:3" x14ac:dyDescent="0.25">
      <c r="B39" s="307"/>
    </row>
    <row r="75" spans="4:7" x14ac:dyDescent="0.25">
      <c r="D75" s="280">
        <f>'Residential (Income)'!D32</f>
        <v>0</v>
      </c>
      <c r="E75" s="280">
        <f>'Residential (Income)'!E32</f>
        <v>0</v>
      </c>
      <c r="F75" s="280">
        <f>'Residential (Income)'!F32</f>
        <v>0</v>
      </c>
      <c r="G75" s="318"/>
    </row>
    <row r="77" spans="4:7" x14ac:dyDescent="0.25">
      <c r="G77" s="318"/>
    </row>
    <row r="78" spans="4:7" x14ac:dyDescent="0.25">
      <c r="G78" s="318"/>
    </row>
    <row r="79" spans="4:7" x14ac:dyDescent="0.25">
      <c r="G79" s="318"/>
    </row>
    <row r="80" spans="4:7" x14ac:dyDescent="0.25">
      <c r="G80" s="318"/>
    </row>
  </sheetData>
  <sheetProtection formatCells="0" formatColumns="0" formatRows="0"/>
  <hyperlinks>
    <hyperlink ref="A1" location="Cover!A1" display="&lt;&lt; Back" xr:uid="{00000000-0004-0000-0E00-000000000000}"/>
  </hyperlinks>
  <pageMargins left="0.7" right="0.7" top="0.75" bottom="0.75" header="0.3" footer="0.3"/>
  <pageSetup paperSize="9" scale="84" fitToHeight="0"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C0DA"/>
  </sheetPr>
  <dimension ref="A1:H142"/>
  <sheetViews>
    <sheetView zoomScaleNormal="100" workbookViewId="0"/>
  </sheetViews>
  <sheetFormatPr defaultColWidth="25.5703125" defaultRowHeight="15" x14ac:dyDescent="0.25"/>
  <cols>
    <col min="1" max="1" width="2.5703125" customWidth="1"/>
    <col min="2" max="2" width="79.5703125" customWidth="1"/>
    <col min="3" max="3" width="15.42578125" bestFit="1" customWidth="1"/>
    <col min="4" max="6" width="18.5703125" customWidth="1"/>
    <col min="7" max="7" width="23.140625" customWidth="1"/>
    <col min="8" max="8" width="32.42578125" customWidth="1"/>
  </cols>
  <sheetData>
    <row r="1" spans="1:8" ht="40.35" customHeight="1" x14ac:dyDescent="0.25">
      <c r="A1" s="16" t="s">
        <v>22</v>
      </c>
      <c r="B1" s="7" t="s">
        <v>436</v>
      </c>
    </row>
    <row r="2" spans="1:8" ht="15" customHeight="1" x14ac:dyDescent="0.25">
      <c r="C2" s="85" t="s">
        <v>326</v>
      </c>
      <c r="D2" s="85" t="s">
        <v>426</v>
      </c>
      <c r="E2" s="85" t="s">
        <v>426</v>
      </c>
      <c r="F2" s="85" t="s">
        <v>426</v>
      </c>
    </row>
    <row r="3" spans="1:8" ht="20.25" customHeight="1" thickBot="1" x14ac:dyDescent="0.3">
      <c r="A3" s="270"/>
      <c r="B3" s="271" t="s">
        <v>437</v>
      </c>
      <c r="C3" s="88" t="s">
        <v>49</v>
      </c>
      <c r="D3" s="88" t="s">
        <v>49</v>
      </c>
      <c r="E3" s="88" t="s">
        <v>49</v>
      </c>
      <c r="F3" s="88" t="s">
        <v>49</v>
      </c>
    </row>
    <row r="4" spans="1:8" ht="20.25" customHeight="1" x14ac:dyDescent="0.25">
      <c r="B4" s="10" t="s">
        <v>438</v>
      </c>
      <c r="C4" s="78" t="s">
        <v>49</v>
      </c>
      <c r="D4" t="s">
        <v>49</v>
      </c>
      <c r="E4" t="s">
        <v>49</v>
      </c>
      <c r="F4" t="s">
        <v>49</v>
      </c>
    </row>
    <row r="5" spans="1:8" ht="15.75" thickBot="1" x14ac:dyDescent="0.3">
      <c r="B5" s="3" t="s">
        <v>439</v>
      </c>
      <c r="C5" s="33">
        <f>SUM(D5:F5)</f>
        <v>0</v>
      </c>
      <c r="D5" s="27">
        <v>0</v>
      </c>
      <c r="E5" s="27">
        <v>0</v>
      </c>
      <c r="F5" s="27">
        <v>0</v>
      </c>
    </row>
    <row r="6" spans="1:8" ht="15.75" thickBot="1" x14ac:dyDescent="0.3">
      <c r="B6" s="3" t="s">
        <v>440</v>
      </c>
      <c r="C6" s="33">
        <f t="shared" ref="C6:C8" si="0">SUM(D6:F6)</f>
        <v>0</v>
      </c>
      <c r="D6" s="27">
        <v>0</v>
      </c>
      <c r="E6" s="27">
        <v>0</v>
      </c>
      <c r="F6" s="27">
        <v>0</v>
      </c>
    </row>
    <row r="7" spans="1:8" ht="15.75" thickBot="1" x14ac:dyDescent="0.3">
      <c r="B7" s="3" t="s">
        <v>441</v>
      </c>
      <c r="C7" s="33">
        <f>SUM(D7:F7)</f>
        <v>0</v>
      </c>
      <c r="D7" s="27">
        <v>0</v>
      </c>
      <c r="E7" s="27">
        <v>0</v>
      </c>
      <c r="F7" s="27">
        <v>0</v>
      </c>
      <c r="H7" s="307"/>
    </row>
    <row r="8" spans="1:8" ht="15.75" thickBot="1" x14ac:dyDescent="0.3">
      <c r="B8" s="3" t="s">
        <v>442</v>
      </c>
      <c r="C8" s="33">
        <f t="shared" si="0"/>
        <v>0</v>
      </c>
      <c r="D8" s="27">
        <v>0</v>
      </c>
      <c r="E8" s="27">
        <v>0</v>
      </c>
      <c r="F8" s="27">
        <v>0</v>
      </c>
    </row>
    <row r="9" spans="1:8" ht="15.75" thickBot="1" x14ac:dyDescent="0.3">
      <c r="B9" s="3" t="s">
        <v>443</v>
      </c>
      <c r="C9" s="33">
        <f>SUM(D9:F9)</f>
        <v>0</v>
      </c>
      <c r="D9" s="72">
        <v>0</v>
      </c>
      <c r="E9" s="72">
        <v>0</v>
      </c>
      <c r="F9" s="72">
        <v>0</v>
      </c>
      <c r="G9" s="63"/>
    </row>
    <row r="10" spans="1:8" ht="15.75" thickBot="1" x14ac:dyDescent="0.3">
      <c r="B10" s="3" t="s">
        <v>444</v>
      </c>
      <c r="C10" s="78">
        <f t="shared" ref="C10" si="1">SUM(D10:F10)</f>
        <v>0</v>
      </c>
      <c r="D10" s="72">
        <v>0</v>
      </c>
      <c r="E10" s="72">
        <v>0</v>
      </c>
      <c r="F10" s="72">
        <v>0</v>
      </c>
    </row>
    <row r="11" spans="1:8" ht="15.75" thickBot="1" x14ac:dyDescent="0.3">
      <c r="B11" s="136" t="s">
        <v>445</v>
      </c>
      <c r="C11" s="89">
        <f>SUM(C5:C10)</f>
        <v>0</v>
      </c>
      <c r="D11" s="74">
        <f>SUM(D5:D10)</f>
        <v>0</v>
      </c>
      <c r="E11" s="74">
        <f>SUM(E5:E10)</f>
        <v>0</v>
      </c>
      <c r="F11" s="74">
        <f>SUM(F5:F10)</f>
        <v>0</v>
      </c>
      <c r="G11" s="63" t="s">
        <v>48</v>
      </c>
    </row>
    <row r="12" spans="1:8" ht="8.1" customHeight="1" thickBot="1" x14ac:dyDescent="0.3">
      <c r="B12" s="136"/>
      <c r="C12" s="78"/>
      <c r="D12" s="72"/>
      <c r="E12" s="72"/>
      <c r="F12" s="72"/>
    </row>
    <row r="13" spans="1:8" ht="15.75" thickBot="1" x14ac:dyDescent="0.3">
      <c r="B13" s="3" t="s">
        <v>446</v>
      </c>
      <c r="C13" s="33"/>
      <c r="D13" s="27"/>
      <c r="E13" s="27"/>
      <c r="F13" s="27"/>
    </row>
    <row r="14" spans="1:8" ht="15.75" thickBot="1" x14ac:dyDescent="0.3">
      <c r="B14" s="294" t="s">
        <v>439</v>
      </c>
      <c r="C14" s="33">
        <f>SUM(D14:F14)</f>
        <v>0</v>
      </c>
      <c r="D14" s="27">
        <v>0</v>
      </c>
      <c r="E14" s="27">
        <v>0</v>
      </c>
      <c r="F14" s="27">
        <v>0</v>
      </c>
    </row>
    <row r="15" spans="1:8" ht="15.75" thickBot="1" x14ac:dyDescent="0.3">
      <c r="B15" s="294" t="s">
        <v>440</v>
      </c>
      <c r="C15" s="33">
        <f t="shared" ref="C15:C18" si="2">SUM(D15:F15)</f>
        <v>0</v>
      </c>
      <c r="D15" s="27">
        <v>0</v>
      </c>
      <c r="E15" s="27">
        <v>0</v>
      </c>
      <c r="F15" s="27">
        <v>0</v>
      </c>
    </row>
    <row r="16" spans="1:8" ht="15.75" thickBot="1" x14ac:dyDescent="0.3">
      <c r="B16" s="294" t="s">
        <v>441</v>
      </c>
      <c r="C16" s="33">
        <f t="shared" si="2"/>
        <v>0</v>
      </c>
      <c r="D16" s="27">
        <v>0</v>
      </c>
      <c r="E16" s="27">
        <v>0</v>
      </c>
      <c r="F16" s="27">
        <v>0</v>
      </c>
      <c r="H16" s="307"/>
    </row>
    <row r="17" spans="2:8" s="307" customFormat="1" ht="15.75" thickBot="1" x14ac:dyDescent="0.3">
      <c r="B17" s="294" t="s">
        <v>442</v>
      </c>
      <c r="C17" s="33">
        <f>SUM(D17:F17)</f>
        <v>0</v>
      </c>
      <c r="D17" s="398">
        <v>0</v>
      </c>
      <c r="E17" s="398">
        <v>0</v>
      </c>
      <c r="F17" s="398">
        <v>0</v>
      </c>
      <c r="G17" s="366"/>
    </row>
    <row r="18" spans="2:8" ht="15.75" thickBot="1" x14ac:dyDescent="0.3">
      <c r="B18" s="294" t="s">
        <v>443</v>
      </c>
      <c r="C18" s="33">
        <f t="shared" si="2"/>
        <v>0</v>
      </c>
      <c r="D18" s="27">
        <v>0</v>
      </c>
      <c r="E18" s="27">
        <v>0</v>
      </c>
      <c r="F18" s="27">
        <v>0</v>
      </c>
      <c r="G18" s="63"/>
    </row>
    <row r="19" spans="2:8" ht="15.75" thickBot="1" x14ac:dyDescent="0.3">
      <c r="B19" s="294" t="s">
        <v>447</v>
      </c>
      <c r="C19" s="78">
        <f t="shared" ref="C19" si="3">SUM(D19:F19)</f>
        <v>0</v>
      </c>
      <c r="D19" s="72">
        <v>0</v>
      </c>
      <c r="E19" s="72">
        <v>0</v>
      </c>
      <c r="F19" s="72">
        <v>0</v>
      </c>
    </row>
    <row r="20" spans="2:8" ht="15.75" thickBot="1" x14ac:dyDescent="0.3">
      <c r="B20" s="136" t="s">
        <v>448</v>
      </c>
      <c r="C20" s="89">
        <f>SUM(C14:C19)</f>
        <v>0</v>
      </c>
      <c r="D20" s="74">
        <f>SUM(D14:D19)</f>
        <v>0</v>
      </c>
      <c r="E20" s="74">
        <f>SUM(E14:E19)</f>
        <v>0</v>
      </c>
      <c r="F20" s="74">
        <f>SUM(F14:F19)</f>
        <v>0</v>
      </c>
      <c r="G20" s="63" t="s">
        <v>48</v>
      </c>
    </row>
    <row r="21" spans="2:8" ht="8.1" customHeight="1" thickBot="1" x14ac:dyDescent="0.3">
      <c r="B21" s="136"/>
      <c r="C21" s="78"/>
      <c r="D21" s="72"/>
      <c r="E21" s="72"/>
      <c r="F21" s="72"/>
    </row>
    <row r="22" spans="2:8" ht="8.1" customHeight="1" x14ac:dyDescent="0.25">
      <c r="B22" s="501"/>
      <c r="C22" s="78"/>
      <c r="D22" s="72"/>
      <c r="E22" s="72"/>
      <c r="F22" s="72"/>
    </row>
    <row r="23" spans="2:8" x14ac:dyDescent="0.25">
      <c r="B23" s="502" t="s">
        <v>449</v>
      </c>
      <c r="C23" s="79">
        <f>C11+C20</f>
        <v>0</v>
      </c>
      <c r="D23" s="73">
        <f>D11+D20</f>
        <v>0</v>
      </c>
      <c r="E23" s="73">
        <f>E11+E20</f>
        <v>0</v>
      </c>
      <c r="F23" s="73">
        <f>F11+F20</f>
        <v>0</v>
      </c>
      <c r="G23" s="63" t="s">
        <v>48</v>
      </c>
      <c r="H23" s="307"/>
    </row>
    <row r="24" spans="2:8" ht="6.75" customHeight="1" x14ac:dyDescent="0.25">
      <c r="B24" s="2"/>
      <c r="C24" s="78"/>
      <c r="D24" s="72"/>
      <c r="E24" s="72"/>
      <c r="F24" s="72"/>
    </row>
    <row r="25" spans="2:8" s="465" customFormat="1" ht="20.25" customHeight="1" x14ac:dyDescent="0.25">
      <c r="B25" s="469" t="s">
        <v>923</v>
      </c>
      <c r="C25" s="503" t="s">
        <v>49</v>
      </c>
      <c r="D25" s="465" t="s">
        <v>49</v>
      </c>
      <c r="E25" s="465" t="s">
        <v>49</v>
      </c>
      <c r="F25" s="465" t="s">
        <v>49</v>
      </c>
    </row>
    <row r="26" spans="2:8" ht="15.75" thickBot="1" x14ac:dyDescent="0.3">
      <c r="B26" s="308" t="s">
        <v>450</v>
      </c>
      <c r="C26" s="33">
        <f>SUM(D26:F26)</f>
        <v>0</v>
      </c>
      <c r="D26" s="27">
        <v>0</v>
      </c>
      <c r="E26" s="27">
        <v>0</v>
      </c>
      <c r="F26" s="27">
        <v>0</v>
      </c>
      <c r="H26" s="72"/>
    </row>
    <row r="27" spans="2:8" ht="15.75" thickBot="1" x14ac:dyDescent="0.3">
      <c r="B27" s="308" t="s">
        <v>451</v>
      </c>
      <c r="C27" s="33">
        <f t="shared" ref="C27:C30" si="4">SUM(D27:F27)</f>
        <v>0</v>
      </c>
      <c r="D27" s="27">
        <v>0</v>
      </c>
      <c r="E27" s="27">
        <v>0</v>
      </c>
      <c r="F27" s="27">
        <v>0</v>
      </c>
      <c r="H27" s="72"/>
    </row>
    <row r="28" spans="2:8" ht="15.75" thickBot="1" x14ac:dyDescent="0.3">
      <c r="B28" s="308" t="s">
        <v>452</v>
      </c>
      <c r="C28" s="33">
        <f t="shared" si="4"/>
        <v>0</v>
      </c>
      <c r="D28" s="27">
        <v>0</v>
      </c>
      <c r="E28" s="27">
        <v>0</v>
      </c>
      <c r="F28" s="27">
        <v>0</v>
      </c>
      <c r="H28" s="72"/>
    </row>
    <row r="29" spans="2:8" ht="15.75" thickBot="1" x14ac:dyDescent="0.3">
      <c r="B29" t="s">
        <v>453</v>
      </c>
      <c r="C29" s="33">
        <f t="shared" si="4"/>
        <v>0</v>
      </c>
      <c r="D29" s="72">
        <v>0</v>
      </c>
      <c r="E29" s="72">
        <v>0</v>
      </c>
      <c r="F29" s="72">
        <v>0</v>
      </c>
      <c r="H29" s="72"/>
    </row>
    <row r="30" spans="2:8" s="465" customFormat="1" x14ac:dyDescent="0.25">
      <c r="B30" s="499" t="s">
        <v>454</v>
      </c>
      <c r="C30" s="503">
        <f t="shared" si="4"/>
        <v>0</v>
      </c>
      <c r="D30" s="470">
        <v>0</v>
      </c>
      <c r="E30" s="470">
        <v>0</v>
      </c>
      <c r="F30" s="470">
        <v>0</v>
      </c>
      <c r="H30" s="470"/>
    </row>
    <row r="31" spans="2:8" s="465" customFormat="1" x14ac:dyDescent="0.25">
      <c r="B31" s="500" t="s">
        <v>925</v>
      </c>
      <c r="C31" s="504">
        <f>SUM(C26:C30)</f>
        <v>0</v>
      </c>
      <c r="D31" s="471">
        <f>SUM(D26:D30)</f>
        <v>0</v>
      </c>
      <c r="E31" s="471">
        <f>SUM(E26:E30)</f>
        <v>0</v>
      </c>
      <c r="F31" s="471">
        <f>SUM(F26:F30)</f>
        <v>0</v>
      </c>
      <c r="G31" s="466" t="s">
        <v>48</v>
      </c>
      <c r="H31" s="470"/>
    </row>
    <row r="32" spans="2:8" x14ac:dyDescent="0.25">
      <c r="B32" s="2"/>
      <c r="C32" s="78"/>
      <c r="D32" s="72"/>
      <c r="E32" s="72"/>
      <c r="F32" s="72"/>
      <c r="H32" s="72"/>
    </row>
    <row r="33" spans="2:8" ht="20.25" customHeight="1" x14ac:dyDescent="0.25">
      <c r="B33" s="10" t="s">
        <v>365</v>
      </c>
      <c r="C33" s="78" t="s">
        <v>49</v>
      </c>
      <c r="D33" t="s">
        <v>49</v>
      </c>
      <c r="E33" t="s">
        <v>49</v>
      </c>
      <c r="F33" t="s">
        <v>49</v>
      </c>
      <c r="H33" s="72"/>
    </row>
    <row r="34" spans="2:8" ht="15.75" thickBot="1" x14ac:dyDescent="0.3">
      <c r="B34" s="3" t="s">
        <v>455</v>
      </c>
      <c r="C34" s="33">
        <f>SUM(D34:F34)</f>
        <v>0</v>
      </c>
      <c r="D34" s="27">
        <v>0</v>
      </c>
      <c r="E34" s="27">
        <v>0</v>
      </c>
      <c r="F34" s="27">
        <v>0</v>
      </c>
      <c r="H34" s="72"/>
    </row>
    <row r="35" spans="2:8" ht="15.75" thickBot="1" x14ac:dyDescent="0.3">
      <c r="B35" s="3" t="s">
        <v>456</v>
      </c>
      <c r="C35" s="33">
        <f t="shared" ref="C35:C40" si="5">SUM(D35:F35)</f>
        <v>0</v>
      </c>
      <c r="D35" s="27">
        <v>0</v>
      </c>
      <c r="E35" s="27">
        <v>0</v>
      </c>
      <c r="F35" s="27">
        <v>0</v>
      </c>
      <c r="H35" s="72"/>
    </row>
    <row r="36" spans="2:8" ht="15.75" thickBot="1" x14ac:dyDescent="0.3">
      <c r="B36" s="3" t="s">
        <v>457</v>
      </c>
      <c r="C36" s="33">
        <f t="shared" si="5"/>
        <v>0</v>
      </c>
      <c r="D36" s="27">
        <v>0</v>
      </c>
      <c r="E36" s="27">
        <v>0</v>
      </c>
      <c r="F36" s="27">
        <v>0</v>
      </c>
      <c r="H36" s="72"/>
    </row>
    <row r="37" spans="2:8" ht="15.75" thickBot="1" x14ac:dyDescent="0.3">
      <c r="B37" s="3" t="s">
        <v>458</v>
      </c>
      <c r="C37" s="33">
        <f t="shared" si="5"/>
        <v>0</v>
      </c>
      <c r="D37" s="27">
        <v>0</v>
      </c>
      <c r="E37" s="27">
        <v>0</v>
      </c>
      <c r="F37" s="27">
        <v>0</v>
      </c>
      <c r="H37" s="72"/>
    </row>
    <row r="38" spans="2:8" s="465" customFormat="1" ht="15.75" thickBot="1" x14ac:dyDescent="0.3">
      <c r="B38" s="3" t="s">
        <v>459</v>
      </c>
      <c r="C38" s="33">
        <f t="shared" si="5"/>
        <v>0</v>
      </c>
      <c r="D38" s="27">
        <v>0</v>
      </c>
      <c r="E38" s="27">
        <v>0</v>
      </c>
      <c r="F38" s="27">
        <v>0</v>
      </c>
      <c r="G38" s="461"/>
      <c r="H38" s="470"/>
    </row>
    <row r="39" spans="2:8" s="465" customFormat="1" ht="15.75" thickBot="1" x14ac:dyDescent="0.3">
      <c r="B39" s="3" t="s">
        <v>919</v>
      </c>
      <c r="C39" s="33">
        <f t="shared" si="5"/>
        <v>0</v>
      </c>
      <c r="D39" s="27">
        <v>0</v>
      </c>
      <c r="E39" s="27">
        <v>0</v>
      </c>
      <c r="F39" s="27">
        <v>0</v>
      </c>
      <c r="G39" s="461"/>
      <c r="H39" s="470"/>
    </row>
    <row r="40" spans="2:8" ht="15.75" thickBot="1" x14ac:dyDescent="0.3">
      <c r="B40" s="3" t="s">
        <v>460</v>
      </c>
      <c r="C40" s="78">
        <f t="shared" si="5"/>
        <v>0</v>
      </c>
      <c r="D40" s="72">
        <v>0</v>
      </c>
      <c r="E40" s="72">
        <v>0</v>
      </c>
      <c r="F40" s="72">
        <v>0</v>
      </c>
      <c r="H40" s="307"/>
    </row>
    <row r="41" spans="2:8" ht="15.75" thickBot="1" x14ac:dyDescent="0.3">
      <c r="B41" s="66" t="s">
        <v>461</v>
      </c>
      <c r="C41" s="89">
        <f>SUM(C34:C40)</f>
        <v>0</v>
      </c>
      <c r="D41" s="74">
        <f t="shared" ref="D41" si="6">SUM(D34:D40)</f>
        <v>0</v>
      </c>
      <c r="E41" s="74">
        <f t="shared" ref="E41:F41" si="7">SUM(E34:E40)</f>
        <v>0</v>
      </c>
      <c r="F41" s="74">
        <f t="shared" si="7"/>
        <v>0</v>
      </c>
      <c r="G41" s="63" t="s">
        <v>48</v>
      </c>
    </row>
    <row r="42" spans="2:8" x14ac:dyDescent="0.25">
      <c r="B42" s="2"/>
      <c r="C42" s="78"/>
      <c r="D42" s="72"/>
      <c r="E42" s="72"/>
      <c r="F42" s="72"/>
    </row>
    <row r="43" spans="2:8" ht="20.25" customHeight="1" x14ac:dyDescent="0.25">
      <c r="B43" s="343" t="s">
        <v>462</v>
      </c>
      <c r="C43" s="78" t="s">
        <v>49</v>
      </c>
      <c r="D43" s="139" t="s">
        <v>49</v>
      </c>
      <c r="E43" s="139" t="s">
        <v>49</v>
      </c>
      <c r="F43" s="139" t="s">
        <v>49</v>
      </c>
      <c r="G43" s="307"/>
      <c r="H43" s="307"/>
    </row>
    <row r="44" spans="2:8" ht="15.75" thickBot="1" x14ac:dyDescent="0.3">
      <c r="B44" s="294" t="s">
        <v>439</v>
      </c>
      <c r="C44" s="137">
        <f t="shared" ref="C44" si="8">SUM(D44:F44)</f>
        <v>0</v>
      </c>
      <c r="D44" s="139">
        <v>0</v>
      </c>
      <c r="E44" s="139">
        <v>0</v>
      </c>
      <c r="F44" s="139">
        <v>0</v>
      </c>
      <c r="G44" s="63"/>
    </row>
    <row r="45" spans="2:8" ht="15.75" thickBot="1" x14ac:dyDescent="0.3">
      <c r="B45" s="371" t="s">
        <v>440</v>
      </c>
      <c r="C45" s="137">
        <f t="shared" ref="C45" si="9">SUM(D45:F45)</f>
        <v>0</v>
      </c>
      <c r="D45" s="139">
        <v>0</v>
      </c>
      <c r="E45" s="139">
        <v>0</v>
      </c>
      <c r="F45" s="139">
        <v>0</v>
      </c>
    </row>
    <row r="46" spans="2:8" ht="15.75" thickBot="1" x14ac:dyDescent="0.3">
      <c r="B46" s="371" t="s">
        <v>441</v>
      </c>
      <c r="C46" s="137">
        <f t="shared" ref="C46:C48" si="10">SUM(D46:F46)</f>
        <v>0</v>
      </c>
      <c r="D46" s="139">
        <v>0</v>
      </c>
      <c r="E46" s="139">
        <v>0</v>
      </c>
      <c r="F46" s="139">
        <v>0</v>
      </c>
    </row>
    <row r="47" spans="2:8" ht="15.75" thickBot="1" x14ac:dyDescent="0.3">
      <c r="B47" s="294" t="s">
        <v>442</v>
      </c>
      <c r="C47" s="137">
        <f t="shared" si="10"/>
        <v>0</v>
      </c>
      <c r="D47" s="139">
        <v>0</v>
      </c>
      <c r="E47" s="139">
        <v>0</v>
      </c>
      <c r="F47" s="139">
        <v>0</v>
      </c>
    </row>
    <row r="48" spans="2:8" ht="15.75" thickBot="1" x14ac:dyDescent="0.3">
      <c r="B48" s="294" t="s">
        <v>443</v>
      </c>
      <c r="C48" s="137">
        <f t="shared" si="10"/>
        <v>0</v>
      </c>
      <c r="D48" s="139">
        <v>0</v>
      </c>
      <c r="E48" s="139">
        <v>0</v>
      </c>
      <c r="F48" s="139">
        <v>0</v>
      </c>
      <c r="G48" s="63"/>
    </row>
    <row r="49" spans="2:7" ht="15.75" thickBot="1" x14ac:dyDescent="0.3">
      <c r="B49" s="294" t="s">
        <v>444</v>
      </c>
      <c r="C49" s="279">
        <f>SUM(D49:F49)</f>
        <v>0</v>
      </c>
      <c r="D49" s="139">
        <v>0</v>
      </c>
      <c r="E49" s="139">
        <v>0</v>
      </c>
      <c r="F49" s="139">
        <v>0</v>
      </c>
    </row>
    <row r="50" spans="2:7" x14ac:dyDescent="0.25">
      <c r="B50" s="341" t="s">
        <v>463</v>
      </c>
      <c r="C50" s="336">
        <f>SUM(C44:C49)</f>
        <v>0</v>
      </c>
      <c r="D50" s="505">
        <f>SUM(D44:D49)</f>
        <v>0</v>
      </c>
      <c r="E50" s="505">
        <f>SUM(E44:E49)</f>
        <v>0</v>
      </c>
      <c r="F50" s="505">
        <f>SUM(F44:F49)</f>
        <v>0</v>
      </c>
      <c r="G50" s="63" t="s">
        <v>48</v>
      </c>
    </row>
    <row r="51" spans="2:7" ht="15.75" thickBot="1" x14ac:dyDescent="0.3">
      <c r="B51" s="342" t="s">
        <v>464</v>
      </c>
      <c r="C51" s="137"/>
      <c r="D51" s="139"/>
      <c r="E51" s="139"/>
      <c r="F51" s="139"/>
    </row>
    <row r="52" spans="2:7" ht="15.75" thickBot="1" x14ac:dyDescent="0.3">
      <c r="B52" s="294" t="s">
        <v>439</v>
      </c>
      <c r="C52" s="137">
        <f t="shared" ref="C52" si="11">SUM(D52:F52)</f>
        <v>0</v>
      </c>
      <c r="D52" s="139">
        <v>0</v>
      </c>
      <c r="E52" s="139">
        <v>0</v>
      </c>
      <c r="F52" s="139">
        <v>0</v>
      </c>
      <c r="G52" s="63"/>
    </row>
    <row r="53" spans="2:7" ht="15.75" thickBot="1" x14ac:dyDescent="0.3">
      <c r="B53" s="294" t="s">
        <v>440</v>
      </c>
      <c r="C53" s="137">
        <f t="shared" ref="C53:C57" si="12">SUM(D53:F53)</f>
        <v>0</v>
      </c>
      <c r="D53" s="139">
        <v>0</v>
      </c>
      <c r="E53" s="139">
        <v>0</v>
      </c>
      <c r="F53" s="139">
        <v>0</v>
      </c>
    </row>
    <row r="54" spans="2:7" ht="15.75" thickBot="1" x14ac:dyDescent="0.3">
      <c r="B54" s="294" t="s">
        <v>441</v>
      </c>
      <c r="C54" s="137">
        <f t="shared" si="12"/>
        <v>0</v>
      </c>
      <c r="D54" s="139">
        <v>0</v>
      </c>
      <c r="E54" s="139">
        <v>0</v>
      </c>
      <c r="F54" s="139">
        <v>0</v>
      </c>
    </row>
    <row r="55" spans="2:7" s="396" customFormat="1" ht="15.75" thickBot="1" x14ac:dyDescent="0.3">
      <c r="B55" s="294" t="s">
        <v>442</v>
      </c>
      <c r="C55" s="506">
        <f t="shared" si="12"/>
        <v>0</v>
      </c>
      <c r="D55" s="455">
        <v>0</v>
      </c>
      <c r="E55" s="455">
        <v>0</v>
      </c>
      <c r="F55" s="455">
        <v>0</v>
      </c>
      <c r="G55" s="397"/>
    </row>
    <row r="56" spans="2:7" ht="15.75" thickBot="1" x14ac:dyDescent="0.3">
      <c r="B56" s="294" t="s">
        <v>443</v>
      </c>
      <c r="C56" s="137">
        <f t="shared" si="12"/>
        <v>0</v>
      </c>
      <c r="D56" s="139">
        <v>0</v>
      </c>
      <c r="E56" s="139">
        <v>0</v>
      </c>
      <c r="F56" s="139">
        <v>0</v>
      </c>
      <c r="G56" s="63"/>
    </row>
    <row r="57" spans="2:7" ht="15.75" thickBot="1" x14ac:dyDescent="0.3">
      <c r="B57" s="294" t="s">
        <v>444</v>
      </c>
      <c r="C57" s="279">
        <f t="shared" si="12"/>
        <v>0</v>
      </c>
      <c r="D57" s="139">
        <v>0</v>
      </c>
      <c r="E57" s="139">
        <v>0</v>
      </c>
      <c r="F57" s="139">
        <v>0</v>
      </c>
    </row>
    <row r="58" spans="2:7" ht="15.75" thickBot="1" x14ac:dyDescent="0.3">
      <c r="B58" s="335" t="s">
        <v>465</v>
      </c>
      <c r="C58" s="336">
        <f>SUM(C52:C57)</f>
        <v>0</v>
      </c>
      <c r="D58" s="505">
        <f>SUM(D52:D57)</f>
        <v>0</v>
      </c>
      <c r="E58" s="505">
        <f>SUM(E52:E57)</f>
        <v>0</v>
      </c>
      <c r="F58" s="505">
        <f>SUM(F52:F57)</f>
        <v>0</v>
      </c>
      <c r="G58" s="63" t="s">
        <v>48</v>
      </c>
    </row>
    <row r="59" spans="2:7" ht="22.5" customHeight="1" thickBot="1" x14ac:dyDescent="0.3">
      <c r="B59" s="344" t="s">
        <v>466</v>
      </c>
      <c r="C59" s="360">
        <f>SUM(C50,C58)</f>
        <v>0</v>
      </c>
      <c r="D59" s="334">
        <f>SUM(D50,D58)</f>
        <v>0</v>
      </c>
      <c r="E59" s="334">
        <f>SUM(E50,E58)</f>
        <v>0</v>
      </c>
      <c r="F59" s="334">
        <f>SUM(F50,F58)</f>
        <v>0</v>
      </c>
      <c r="G59" s="63" t="s">
        <v>48</v>
      </c>
    </row>
    <row r="60" spans="2:7" ht="7.5" customHeight="1" x14ac:dyDescent="0.25"/>
    <row r="61" spans="2:7" x14ac:dyDescent="0.25">
      <c r="B61" s="343" t="s">
        <v>467</v>
      </c>
      <c r="G61" s="139"/>
    </row>
    <row r="62" spans="2:7" ht="15.75" thickBot="1" x14ac:dyDescent="0.3">
      <c r="B62" s="3" t="s">
        <v>468</v>
      </c>
      <c r="C62" s="137">
        <f>SUM(D62:F62)</f>
        <v>0</v>
      </c>
      <c r="D62" s="139">
        <v>0</v>
      </c>
      <c r="E62" s="139">
        <v>0</v>
      </c>
      <c r="F62" s="139">
        <v>0</v>
      </c>
      <c r="G62" s="63"/>
    </row>
    <row r="63" spans="2:7" ht="7.5" customHeight="1" x14ac:dyDescent="0.25"/>
    <row r="64" spans="2:7" ht="16.5" thickBot="1" x14ac:dyDescent="0.3">
      <c r="B64" s="271" t="s">
        <v>469</v>
      </c>
      <c r="C64" s="271"/>
      <c r="D64" s="271"/>
      <c r="E64" s="271"/>
      <c r="F64" s="271"/>
      <c r="G64" s="139"/>
    </row>
    <row r="65" spans="1:8" ht="15.75" thickBot="1" x14ac:dyDescent="0.3">
      <c r="B65" s="2" t="s">
        <v>470</v>
      </c>
      <c r="C65" s="137">
        <f>SUM(D65:F65)</f>
        <v>0</v>
      </c>
      <c r="D65" s="139">
        <f>'Residential (Income)'!D32</f>
        <v>0</v>
      </c>
      <c r="E65" s="139">
        <f>'Residential (Income)'!E32</f>
        <v>0</v>
      </c>
      <c r="F65" s="139">
        <f>'Residential (Income)'!F32</f>
        <v>0</v>
      </c>
      <c r="G65" s="63" t="s">
        <v>117</v>
      </c>
    </row>
    <row r="66" spans="1:8" ht="15.75" thickBot="1" x14ac:dyDescent="0.3">
      <c r="B66" s="2" t="s">
        <v>471</v>
      </c>
      <c r="C66" s="137"/>
      <c r="D66" s="139"/>
      <c r="E66" s="139"/>
      <c r="F66" s="139"/>
      <c r="G66" s="63"/>
    </row>
    <row r="67" spans="1:8" ht="7.5" customHeight="1" x14ac:dyDescent="0.25"/>
    <row r="68" spans="1:8" ht="16.5" thickBot="1" x14ac:dyDescent="0.3">
      <c r="B68" s="271" t="s">
        <v>472</v>
      </c>
      <c r="C68" s="271"/>
      <c r="D68" s="271"/>
      <c r="E68" s="271"/>
      <c r="F68" s="271"/>
      <c r="G68" s="139"/>
    </row>
    <row r="69" spans="1:8" ht="15.75" thickBot="1" x14ac:dyDescent="0.3">
      <c r="B69" s="114" t="s">
        <v>473</v>
      </c>
      <c r="C69" s="137">
        <f t="shared" ref="C69:F71" si="13">IFERROR((C44+C52)/C$65,0)*60</f>
        <v>0</v>
      </c>
      <c r="D69" s="139">
        <f t="shared" si="13"/>
        <v>0</v>
      </c>
      <c r="E69" s="139">
        <f t="shared" si="13"/>
        <v>0</v>
      </c>
      <c r="F69" s="139">
        <f t="shared" si="13"/>
        <v>0</v>
      </c>
      <c r="G69" s="63" t="s">
        <v>48</v>
      </c>
    </row>
    <row r="70" spans="1:8" ht="15.95" customHeight="1" thickBot="1" x14ac:dyDescent="0.3">
      <c r="B70" s="2" t="s">
        <v>474</v>
      </c>
      <c r="C70" s="137">
        <f t="shared" si="13"/>
        <v>0</v>
      </c>
      <c r="D70" s="139">
        <f t="shared" si="13"/>
        <v>0</v>
      </c>
      <c r="E70" s="139">
        <f t="shared" si="13"/>
        <v>0</v>
      </c>
      <c r="F70" s="139">
        <f t="shared" si="13"/>
        <v>0</v>
      </c>
      <c r="G70" s="63" t="s">
        <v>48</v>
      </c>
    </row>
    <row r="71" spans="1:8" ht="18.75" customHeight="1" x14ac:dyDescent="0.25">
      <c r="B71" s="114" t="s">
        <v>475</v>
      </c>
      <c r="C71" s="279">
        <f t="shared" si="13"/>
        <v>0</v>
      </c>
      <c r="D71" s="139">
        <f t="shared" si="13"/>
        <v>0</v>
      </c>
      <c r="E71" s="139">
        <f t="shared" si="13"/>
        <v>0</v>
      </c>
      <c r="F71" s="139">
        <f t="shared" si="13"/>
        <v>0</v>
      </c>
      <c r="G71" s="63" t="s">
        <v>48</v>
      </c>
    </row>
    <row r="72" spans="1:8" ht="15.75" thickBot="1" x14ac:dyDescent="0.3">
      <c r="B72" s="344" t="s">
        <v>476</v>
      </c>
      <c r="C72" s="336">
        <f>SUM(C69:C71)</f>
        <v>0</v>
      </c>
      <c r="D72" s="505">
        <f t="shared" ref="D72" si="14">SUM(D69:D71)</f>
        <v>0</v>
      </c>
      <c r="E72" s="505">
        <f t="shared" ref="E72:F72" si="15">SUM(E69:E71)</f>
        <v>0</v>
      </c>
      <c r="F72" s="505">
        <f t="shared" si="15"/>
        <v>0</v>
      </c>
      <c r="G72" s="63" t="s">
        <v>48</v>
      </c>
      <c r="H72" s="139"/>
    </row>
    <row r="73" spans="1:8" ht="7.5" customHeight="1" x14ac:dyDescent="0.25"/>
    <row r="74" spans="1:8" ht="20.25" customHeight="1" thickBot="1" x14ac:dyDescent="0.3">
      <c r="A74" s="270"/>
      <c r="B74" s="271" t="s">
        <v>477</v>
      </c>
      <c r="C74" s="88"/>
      <c r="D74" s="88"/>
      <c r="E74" s="88"/>
      <c r="F74" s="88"/>
    </row>
    <row r="75" spans="1:8" ht="20.25" customHeight="1" x14ac:dyDescent="0.25">
      <c r="B75" s="10" t="s">
        <v>478</v>
      </c>
      <c r="C75" s="78" t="s">
        <v>49</v>
      </c>
      <c r="D75" t="s">
        <v>49</v>
      </c>
      <c r="E75" t="s">
        <v>49</v>
      </c>
      <c r="F75" t="s">
        <v>49</v>
      </c>
    </row>
    <row r="76" spans="1:8" ht="15.75" thickBot="1" x14ac:dyDescent="0.3">
      <c r="B76" s="3" t="s">
        <v>479</v>
      </c>
      <c r="C76" s="33">
        <f>SUM(D76:F76)</f>
        <v>0</v>
      </c>
      <c r="D76" s="27">
        <v>0</v>
      </c>
      <c r="E76" s="27">
        <v>0</v>
      </c>
      <c r="F76" s="27">
        <v>0</v>
      </c>
    </row>
    <row r="77" spans="1:8" ht="15.75" thickBot="1" x14ac:dyDescent="0.3">
      <c r="B77" s="3" t="s">
        <v>480</v>
      </c>
      <c r="C77" s="33">
        <f t="shared" ref="C77:C79" si="16">SUM(D77:F77)</f>
        <v>0</v>
      </c>
      <c r="D77" s="27">
        <v>0</v>
      </c>
      <c r="E77" s="27">
        <v>0</v>
      </c>
      <c r="F77" s="27">
        <v>0</v>
      </c>
    </row>
    <row r="78" spans="1:8" ht="15.75" thickBot="1" x14ac:dyDescent="0.3">
      <c r="B78" s="3" t="s">
        <v>481</v>
      </c>
      <c r="C78" s="33">
        <f t="shared" si="16"/>
        <v>0</v>
      </c>
      <c r="D78" s="27">
        <v>0</v>
      </c>
      <c r="E78" s="27">
        <v>0</v>
      </c>
      <c r="F78" s="27">
        <v>0</v>
      </c>
    </row>
    <row r="79" spans="1:8" ht="15.75" thickBot="1" x14ac:dyDescent="0.3">
      <c r="B79" s="3" t="s">
        <v>482</v>
      </c>
      <c r="C79" s="78">
        <f t="shared" si="16"/>
        <v>0</v>
      </c>
      <c r="D79" s="72">
        <v>0</v>
      </c>
      <c r="E79" s="72">
        <v>0</v>
      </c>
      <c r="F79" s="72">
        <v>0</v>
      </c>
    </row>
    <row r="80" spans="1:8" ht="15.75" thickBot="1" x14ac:dyDescent="0.3">
      <c r="B80" s="136" t="s">
        <v>483</v>
      </c>
      <c r="C80" s="89">
        <f>SUM(D80:F80)</f>
        <v>0</v>
      </c>
      <c r="D80" s="74">
        <f t="shared" ref="D80:E80" si="17">SUM(D76:D79)</f>
        <v>0</v>
      </c>
      <c r="E80" s="74">
        <f t="shared" si="17"/>
        <v>0</v>
      </c>
      <c r="F80" s="74">
        <f>SUM(F76:F79)</f>
        <v>0</v>
      </c>
      <c r="G80" s="63" t="s">
        <v>48</v>
      </c>
    </row>
    <row r="81" spans="2:7" ht="20.25" customHeight="1" x14ac:dyDescent="0.25">
      <c r="B81" s="10" t="s">
        <v>484</v>
      </c>
      <c r="C81" s="78" t="s">
        <v>49</v>
      </c>
      <c r="D81" t="s">
        <v>49</v>
      </c>
      <c r="E81" t="s">
        <v>49</v>
      </c>
      <c r="F81" t="s">
        <v>49</v>
      </c>
    </row>
    <row r="82" spans="2:7" ht="15.75" thickBot="1" x14ac:dyDescent="0.3">
      <c r="B82" s="3" t="s">
        <v>479</v>
      </c>
      <c r="C82" s="33">
        <f>SUM(D82:F82)</f>
        <v>0</v>
      </c>
      <c r="D82" s="27">
        <v>0</v>
      </c>
      <c r="E82" s="27">
        <v>0</v>
      </c>
      <c r="F82" s="27">
        <v>0</v>
      </c>
    </row>
    <row r="83" spans="2:7" ht="15.75" thickBot="1" x14ac:dyDescent="0.3">
      <c r="B83" s="3" t="s">
        <v>480</v>
      </c>
      <c r="C83" s="33">
        <f t="shared" ref="C83:C85" si="18">SUM(D83:F83)</f>
        <v>0</v>
      </c>
      <c r="D83" s="27">
        <v>0</v>
      </c>
      <c r="E83" s="27">
        <v>0</v>
      </c>
      <c r="F83" s="27">
        <v>0</v>
      </c>
    </row>
    <row r="84" spans="2:7" ht="15.75" thickBot="1" x14ac:dyDescent="0.3">
      <c r="B84" s="3" t="s">
        <v>481</v>
      </c>
      <c r="C84" s="33">
        <f t="shared" si="18"/>
        <v>0</v>
      </c>
      <c r="D84" s="27">
        <v>0</v>
      </c>
      <c r="E84" s="27">
        <v>0</v>
      </c>
      <c r="F84" s="27">
        <v>0</v>
      </c>
    </row>
    <row r="85" spans="2:7" ht="15.75" thickBot="1" x14ac:dyDescent="0.3">
      <c r="B85" s="3" t="s">
        <v>482</v>
      </c>
      <c r="C85" s="78">
        <f t="shared" si="18"/>
        <v>0</v>
      </c>
      <c r="D85" s="72">
        <v>0</v>
      </c>
      <c r="E85" s="72">
        <v>0</v>
      </c>
      <c r="F85" s="72">
        <v>0</v>
      </c>
    </row>
    <row r="86" spans="2:7" ht="15.75" thickBot="1" x14ac:dyDescent="0.3">
      <c r="B86" s="136" t="s">
        <v>485</v>
      </c>
      <c r="C86" s="89">
        <f>SUM(D86:F86)</f>
        <v>0</v>
      </c>
      <c r="D86" s="74">
        <f>SUM(D82:D85)</f>
        <v>0</v>
      </c>
      <c r="E86" s="74">
        <f>SUM(E82:E85)</f>
        <v>0</v>
      </c>
      <c r="F86" s="74">
        <f t="shared" ref="F86" si="19">SUM(F82:F85)</f>
        <v>0</v>
      </c>
      <c r="G86" s="63" t="s">
        <v>48</v>
      </c>
    </row>
    <row r="87" spans="2:7" ht="20.25" customHeight="1" x14ac:dyDescent="0.25">
      <c r="B87" s="10" t="s">
        <v>486</v>
      </c>
      <c r="C87" s="78" t="s">
        <v>49</v>
      </c>
      <c r="D87" t="s">
        <v>49</v>
      </c>
      <c r="E87" t="s">
        <v>49</v>
      </c>
      <c r="F87" t="s">
        <v>49</v>
      </c>
    </row>
    <row r="88" spans="2:7" ht="15.75" thickBot="1" x14ac:dyDescent="0.3">
      <c r="B88" s="3" t="s">
        <v>479</v>
      </c>
      <c r="C88" s="33">
        <f>SUM(D88:F88)</f>
        <v>0</v>
      </c>
      <c r="D88" s="27">
        <v>0</v>
      </c>
      <c r="E88" s="27">
        <v>0</v>
      </c>
      <c r="F88" s="27">
        <v>0</v>
      </c>
    </row>
    <row r="89" spans="2:7" ht="15.75" thickBot="1" x14ac:dyDescent="0.3">
      <c r="B89" s="3" t="s">
        <v>480</v>
      </c>
      <c r="C89" s="33">
        <f t="shared" ref="C89:C91" si="20">SUM(D89:F89)</f>
        <v>0</v>
      </c>
      <c r="D89" s="27">
        <v>0</v>
      </c>
      <c r="E89" s="27">
        <v>0</v>
      </c>
      <c r="F89" s="27">
        <v>0</v>
      </c>
    </row>
    <row r="90" spans="2:7" ht="15.75" thickBot="1" x14ac:dyDescent="0.3">
      <c r="B90" s="3" t="s">
        <v>481</v>
      </c>
      <c r="C90" s="33">
        <f>SUM(D90:F90)</f>
        <v>0</v>
      </c>
      <c r="D90" s="27">
        <v>0</v>
      </c>
      <c r="E90" s="27">
        <v>0</v>
      </c>
      <c r="F90" s="27">
        <v>0</v>
      </c>
    </row>
    <row r="91" spans="2:7" ht="15.75" thickBot="1" x14ac:dyDescent="0.3">
      <c r="B91" s="3" t="s">
        <v>482</v>
      </c>
      <c r="C91" s="78">
        <f t="shared" si="20"/>
        <v>0</v>
      </c>
      <c r="D91" s="72">
        <v>0</v>
      </c>
      <c r="E91" s="72">
        <v>0</v>
      </c>
      <c r="F91" s="72">
        <v>0</v>
      </c>
    </row>
    <row r="92" spans="2:7" ht="15.75" thickBot="1" x14ac:dyDescent="0.3">
      <c r="B92" s="136" t="s">
        <v>487</v>
      </c>
      <c r="C92" s="89">
        <f>SUM(D92:F92)</f>
        <v>0</v>
      </c>
      <c r="D92" s="74">
        <f t="shared" ref="D92:E92" si="21">SUM(D88:D91)</f>
        <v>0</v>
      </c>
      <c r="E92" s="74">
        <f t="shared" si="21"/>
        <v>0</v>
      </c>
      <c r="F92" s="74">
        <f>SUM(F88:F91)</f>
        <v>0</v>
      </c>
      <c r="G92" s="63" t="s">
        <v>48</v>
      </c>
    </row>
    <row r="93" spans="2:7" ht="15.75" thickBot="1" x14ac:dyDescent="0.3">
      <c r="B93" s="140" t="s">
        <v>488</v>
      </c>
      <c r="C93" s="33">
        <f>SUM(D93:F93)</f>
        <v>0</v>
      </c>
      <c r="D93" s="27">
        <v>0</v>
      </c>
      <c r="E93" s="27">
        <v>0</v>
      </c>
      <c r="F93" s="27">
        <v>0</v>
      </c>
    </row>
    <row r="94" spans="2:7" ht="15.75" thickBot="1" x14ac:dyDescent="0.3">
      <c r="B94" s="140" t="s">
        <v>374</v>
      </c>
      <c r="C94" s="33">
        <f>SUM(D94:F94)</f>
        <v>0</v>
      </c>
      <c r="D94" s="27">
        <v>0</v>
      </c>
      <c r="E94" s="27">
        <v>0</v>
      </c>
      <c r="F94" s="27">
        <v>0</v>
      </c>
    </row>
    <row r="95" spans="2:7" ht="20.25" customHeight="1" x14ac:dyDescent="0.25">
      <c r="B95" s="10" t="s">
        <v>489</v>
      </c>
      <c r="C95" s="78" t="s">
        <v>49</v>
      </c>
      <c r="D95" t="s">
        <v>49</v>
      </c>
      <c r="E95" t="s">
        <v>49</v>
      </c>
      <c r="F95" t="s">
        <v>49</v>
      </c>
    </row>
    <row r="96" spans="2:7" ht="15.75" thickBot="1" x14ac:dyDescent="0.3">
      <c r="B96" s="3" t="s">
        <v>490</v>
      </c>
      <c r="C96" s="33">
        <f>SUM(D96:F96)</f>
        <v>0</v>
      </c>
      <c r="D96" s="27">
        <v>0</v>
      </c>
      <c r="E96" s="27">
        <v>0</v>
      </c>
      <c r="F96" s="27">
        <v>0</v>
      </c>
    </row>
    <row r="97" spans="1:7" ht="15.75" thickBot="1" x14ac:dyDescent="0.3">
      <c r="B97" s="3" t="s">
        <v>491</v>
      </c>
      <c r="C97" s="33">
        <f t="shared" ref="C97:C98" si="22">SUM(D97:F97)</f>
        <v>0</v>
      </c>
      <c r="D97" s="27">
        <v>0</v>
      </c>
      <c r="E97" s="27">
        <v>0</v>
      </c>
      <c r="F97" s="27">
        <v>0</v>
      </c>
    </row>
    <row r="98" spans="1:7" ht="15.75" thickBot="1" x14ac:dyDescent="0.3">
      <c r="B98" s="3" t="s">
        <v>492</v>
      </c>
      <c r="C98" s="33">
        <f t="shared" si="22"/>
        <v>0</v>
      </c>
      <c r="D98" s="27">
        <v>0</v>
      </c>
      <c r="E98" s="27">
        <v>0</v>
      </c>
      <c r="F98" s="27">
        <v>0</v>
      </c>
    </row>
    <row r="99" spans="1:7" ht="15.75" thickBot="1" x14ac:dyDescent="0.3">
      <c r="B99" s="3" t="s">
        <v>493</v>
      </c>
      <c r="C99" s="78">
        <f>SUM(D99:F99)</f>
        <v>0</v>
      </c>
      <c r="D99" s="72">
        <v>0</v>
      </c>
      <c r="E99" s="72">
        <v>0</v>
      </c>
      <c r="F99" s="72">
        <v>0</v>
      </c>
    </row>
    <row r="100" spans="1:7" ht="15.75" thickBot="1" x14ac:dyDescent="0.3">
      <c r="B100" s="136" t="s">
        <v>494</v>
      </c>
      <c r="C100" s="89">
        <f>SUM(D100:F100)</f>
        <v>0</v>
      </c>
      <c r="D100" s="74">
        <f t="shared" ref="D100" si="23">SUM(D96:D99)</f>
        <v>0</v>
      </c>
      <c r="E100" s="74">
        <f t="shared" ref="E100:F100" si="24">SUM(E96:E99)</f>
        <v>0</v>
      </c>
      <c r="F100" s="74">
        <f t="shared" si="24"/>
        <v>0</v>
      </c>
      <c r="G100" s="63" t="s">
        <v>48</v>
      </c>
    </row>
    <row r="101" spans="1:7" ht="23.45" customHeight="1" thickBot="1" x14ac:dyDescent="0.3">
      <c r="B101" s="136" t="s">
        <v>495</v>
      </c>
      <c r="C101" s="361">
        <f>SUM(D101:F101)</f>
        <v>0</v>
      </c>
      <c r="D101" s="362">
        <f t="shared" ref="D101" si="25">D80+D86+D92+D93+D94+D100</f>
        <v>0</v>
      </c>
      <c r="E101" s="362">
        <f t="shared" ref="E101:F101" si="26">E80+E86+E92+E93+E94+E100</f>
        <v>0</v>
      </c>
      <c r="F101" s="362">
        <f t="shared" si="26"/>
        <v>0</v>
      </c>
      <c r="G101" s="63" t="s">
        <v>48</v>
      </c>
    </row>
    <row r="102" spans="1:7" ht="20.25" customHeight="1" thickBot="1" x14ac:dyDescent="0.3">
      <c r="A102" s="270"/>
      <c r="B102" s="271" t="s">
        <v>496</v>
      </c>
      <c r="C102" s="88" t="s">
        <v>49</v>
      </c>
      <c r="D102" s="88" t="s">
        <v>49</v>
      </c>
      <c r="E102" s="88" t="s">
        <v>49</v>
      </c>
      <c r="F102" s="88" t="s">
        <v>49</v>
      </c>
    </row>
    <row r="103" spans="1:7" ht="15.75" thickBot="1" x14ac:dyDescent="0.3">
      <c r="B103" s="3" t="s">
        <v>497</v>
      </c>
      <c r="C103" s="33">
        <f>SUM(D103:F103)</f>
        <v>0</v>
      </c>
      <c r="D103" s="27">
        <v>0</v>
      </c>
      <c r="E103" s="27">
        <v>0</v>
      </c>
      <c r="F103" s="27">
        <v>0</v>
      </c>
    </row>
    <row r="104" spans="1:7" ht="15.75" thickBot="1" x14ac:dyDescent="0.3">
      <c r="B104" s="3" t="s">
        <v>479</v>
      </c>
      <c r="C104" s="33">
        <f t="shared" ref="C104:C109" si="27">SUM(D104:F104)</f>
        <v>0</v>
      </c>
      <c r="D104" s="27">
        <v>0</v>
      </c>
      <c r="E104" s="27">
        <v>0</v>
      </c>
      <c r="F104" s="27">
        <v>0</v>
      </c>
    </row>
    <row r="105" spans="1:7" ht="15.75" thickBot="1" x14ac:dyDescent="0.3">
      <c r="B105" s="3" t="s">
        <v>498</v>
      </c>
      <c r="C105" s="33">
        <f t="shared" si="27"/>
        <v>0</v>
      </c>
      <c r="D105" s="27">
        <v>0</v>
      </c>
      <c r="E105" s="27">
        <v>0</v>
      </c>
      <c r="F105" s="27">
        <v>0</v>
      </c>
    </row>
    <row r="106" spans="1:7" ht="15.75" thickBot="1" x14ac:dyDescent="0.3">
      <c r="B106" s="3" t="s">
        <v>499</v>
      </c>
      <c r="C106" s="33">
        <f t="shared" si="27"/>
        <v>0</v>
      </c>
      <c r="D106" s="27">
        <v>0</v>
      </c>
      <c r="E106" s="27">
        <v>0</v>
      </c>
      <c r="F106" s="27">
        <v>0</v>
      </c>
    </row>
    <row r="107" spans="1:7" ht="15.75" thickBot="1" x14ac:dyDescent="0.3">
      <c r="B107" s="3" t="s">
        <v>500</v>
      </c>
      <c r="C107" s="33">
        <f t="shared" si="27"/>
        <v>0</v>
      </c>
      <c r="D107" s="27">
        <v>0</v>
      </c>
      <c r="E107" s="27">
        <v>0</v>
      </c>
      <c r="F107" s="27">
        <v>0</v>
      </c>
    </row>
    <row r="108" spans="1:7" ht="15.75" thickBot="1" x14ac:dyDescent="0.3">
      <c r="B108" s="3" t="s">
        <v>492</v>
      </c>
      <c r="C108" s="33">
        <f t="shared" si="27"/>
        <v>0</v>
      </c>
      <c r="D108" s="27">
        <v>0</v>
      </c>
      <c r="E108" s="27">
        <v>0</v>
      </c>
      <c r="F108" s="27">
        <v>0</v>
      </c>
    </row>
    <row r="109" spans="1:7" ht="15.75" thickBot="1" x14ac:dyDescent="0.3">
      <c r="B109" s="3" t="s">
        <v>501</v>
      </c>
      <c r="C109" s="33">
        <f t="shared" si="27"/>
        <v>0</v>
      </c>
      <c r="D109" s="72">
        <v>0</v>
      </c>
      <c r="E109" s="72">
        <v>0</v>
      </c>
      <c r="F109" s="72">
        <v>0</v>
      </c>
    </row>
    <row r="110" spans="1:7" ht="15.75" thickBot="1" x14ac:dyDescent="0.3">
      <c r="B110" s="3" t="s">
        <v>390</v>
      </c>
      <c r="C110" s="78">
        <f>SUM(D110:F110)</f>
        <v>0</v>
      </c>
      <c r="D110" s="72">
        <v>0</v>
      </c>
      <c r="E110" s="72">
        <v>0</v>
      </c>
      <c r="F110" s="72">
        <v>0</v>
      </c>
    </row>
    <row r="111" spans="1:7" ht="15.75" thickBot="1" x14ac:dyDescent="0.3">
      <c r="B111" s="136" t="s">
        <v>391</v>
      </c>
      <c r="C111" s="89">
        <f>SUM(C103:C110)</f>
        <v>0</v>
      </c>
      <c r="D111" s="74">
        <f t="shared" ref="D111" si="28">SUM(D103:D110)</f>
        <v>0</v>
      </c>
      <c r="E111" s="74">
        <f t="shared" ref="E111" si="29">SUM(E103:E110)</f>
        <v>0</v>
      </c>
      <c r="F111" s="74">
        <f>SUM(F103:F110)</f>
        <v>0</v>
      </c>
      <c r="G111" s="63" t="s">
        <v>48</v>
      </c>
    </row>
    <row r="112" spans="1:7" ht="20.25" customHeight="1" thickBot="1" x14ac:dyDescent="0.3">
      <c r="A112" s="270"/>
      <c r="B112" s="271" t="s">
        <v>502</v>
      </c>
      <c r="C112" s="88" t="s">
        <v>49</v>
      </c>
      <c r="D112" s="88" t="s">
        <v>49</v>
      </c>
      <c r="E112" s="88" t="s">
        <v>49</v>
      </c>
      <c r="F112" s="88" t="s">
        <v>49</v>
      </c>
    </row>
    <row r="113" spans="2:7" ht="15.75" thickBot="1" x14ac:dyDescent="0.3">
      <c r="B113" s="3" t="s">
        <v>479</v>
      </c>
      <c r="C113" s="33">
        <f>SUM(D113:F113)</f>
        <v>0</v>
      </c>
      <c r="D113" s="27">
        <v>0</v>
      </c>
      <c r="E113" s="27">
        <v>0</v>
      </c>
      <c r="F113" s="27">
        <v>0</v>
      </c>
    </row>
    <row r="114" spans="2:7" ht="15.75" thickBot="1" x14ac:dyDescent="0.3">
      <c r="B114" s="3" t="s">
        <v>503</v>
      </c>
      <c r="C114" s="33">
        <f t="shared" ref="C114:C130" si="30">SUM(D114:F114)</f>
        <v>0</v>
      </c>
      <c r="D114" s="27">
        <v>0</v>
      </c>
      <c r="E114" s="27">
        <v>0</v>
      </c>
      <c r="F114" s="27">
        <v>0</v>
      </c>
    </row>
    <row r="115" spans="2:7" ht="15.75" thickBot="1" x14ac:dyDescent="0.3">
      <c r="B115" s="3" t="s">
        <v>504</v>
      </c>
      <c r="C115" s="33">
        <f>SUM(D115:F115)</f>
        <v>0</v>
      </c>
      <c r="D115" s="27">
        <v>0</v>
      </c>
      <c r="E115" s="27">
        <v>0</v>
      </c>
      <c r="F115" s="27">
        <v>0</v>
      </c>
    </row>
    <row r="116" spans="2:7" ht="15.75" thickBot="1" x14ac:dyDescent="0.3">
      <c r="B116" s="3" t="s">
        <v>505</v>
      </c>
      <c r="C116" s="33">
        <f t="shared" si="30"/>
        <v>0</v>
      </c>
      <c r="D116" s="27">
        <v>0</v>
      </c>
      <c r="E116" s="27">
        <v>0</v>
      </c>
      <c r="F116" s="27">
        <v>0</v>
      </c>
    </row>
    <row r="117" spans="2:7" ht="15.75" thickBot="1" x14ac:dyDescent="0.3">
      <c r="B117" s="3" t="s">
        <v>506</v>
      </c>
      <c r="C117" s="33">
        <f t="shared" si="30"/>
        <v>0</v>
      </c>
      <c r="D117" s="27">
        <v>0</v>
      </c>
      <c r="E117" s="27">
        <v>0</v>
      </c>
      <c r="F117" s="27">
        <v>0</v>
      </c>
    </row>
    <row r="118" spans="2:7" ht="15.75" thickBot="1" x14ac:dyDescent="0.3">
      <c r="B118" s="3" t="s">
        <v>507</v>
      </c>
      <c r="C118" s="33">
        <f>SUM(D118:F118)</f>
        <v>0</v>
      </c>
      <c r="D118" s="27">
        <v>0</v>
      </c>
      <c r="E118" s="27">
        <v>0</v>
      </c>
      <c r="F118" s="27">
        <v>0</v>
      </c>
    </row>
    <row r="119" spans="2:7" ht="15.75" thickBot="1" x14ac:dyDescent="0.3">
      <c r="B119" s="3" t="s">
        <v>508</v>
      </c>
      <c r="C119" s="33">
        <f>SUM(D119:F119)</f>
        <v>0</v>
      </c>
      <c r="D119" s="27">
        <v>0</v>
      </c>
      <c r="E119" s="27">
        <v>0</v>
      </c>
      <c r="F119" s="27">
        <v>0</v>
      </c>
    </row>
    <row r="120" spans="2:7" ht="15.75" thickBot="1" x14ac:dyDescent="0.3">
      <c r="B120" s="3" t="s">
        <v>509</v>
      </c>
      <c r="C120" s="33">
        <f t="shared" si="30"/>
        <v>0</v>
      </c>
      <c r="D120" s="27">
        <v>0</v>
      </c>
      <c r="E120" s="27">
        <v>0</v>
      </c>
      <c r="F120" s="27">
        <v>0</v>
      </c>
    </row>
    <row r="121" spans="2:7" ht="15.75" thickBot="1" x14ac:dyDescent="0.3">
      <c r="B121" s="3" t="s">
        <v>510</v>
      </c>
      <c r="C121" s="33">
        <f t="shared" si="30"/>
        <v>0</v>
      </c>
      <c r="D121" s="27">
        <v>0</v>
      </c>
      <c r="E121" s="27">
        <v>0</v>
      </c>
      <c r="F121" s="27">
        <v>0</v>
      </c>
    </row>
    <row r="122" spans="2:7" ht="15.75" thickBot="1" x14ac:dyDescent="0.3">
      <c r="B122" s="3" t="s">
        <v>511</v>
      </c>
      <c r="C122" s="33">
        <f t="shared" si="30"/>
        <v>0</v>
      </c>
      <c r="D122" s="27">
        <v>0</v>
      </c>
      <c r="E122" s="27">
        <v>0</v>
      </c>
      <c r="F122" s="27">
        <v>0</v>
      </c>
    </row>
    <row r="123" spans="2:7" ht="20.25" customHeight="1" x14ac:dyDescent="0.25">
      <c r="B123" s="10" t="s">
        <v>512</v>
      </c>
      <c r="C123" s="78" t="s">
        <v>49</v>
      </c>
      <c r="D123" t="s">
        <v>49</v>
      </c>
      <c r="E123" t="s">
        <v>49</v>
      </c>
      <c r="F123" t="s">
        <v>49</v>
      </c>
    </row>
    <row r="124" spans="2:7" ht="15.75" thickBot="1" x14ac:dyDescent="0.3">
      <c r="B124" s="3" t="s">
        <v>479</v>
      </c>
      <c r="C124" s="33">
        <f>SUM(D124:F124)</f>
        <v>0</v>
      </c>
      <c r="D124" s="27">
        <v>0</v>
      </c>
      <c r="E124" s="27">
        <v>0</v>
      </c>
      <c r="F124" s="27">
        <v>0</v>
      </c>
    </row>
    <row r="125" spans="2:7" ht="15.75" thickBot="1" x14ac:dyDescent="0.3">
      <c r="B125" s="3" t="s">
        <v>513</v>
      </c>
      <c r="C125" s="33">
        <f t="shared" ref="C125:C126" si="31">SUM(D125:F125)</f>
        <v>0</v>
      </c>
      <c r="D125" s="27">
        <v>0</v>
      </c>
      <c r="E125" s="27">
        <v>0</v>
      </c>
      <c r="F125" s="27">
        <v>0</v>
      </c>
    </row>
    <row r="126" spans="2:7" ht="15.75" thickBot="1" x14ac:dyDescent="0.3">
      <c r="B126" s="3" t="s">
        <v>481</v>
      </c>
      <c r="C126" s="33">
        <f t="shared" si="31"/>
        <v>0</v>
      </c>
      <c r="D126" s="27">
        <v>0</v>
      </c>
      <c r="E126" s="27">
        <v>0</v>
      </c>
      <c r="F126" s="27">
        <v>0</v>
      </c>
    </row>
    <row r="127" spans="2:7" ht="15.75" thickBot="1" x14ac:dyDescent="0.3">
      <c r="B127" s="3" t="s">
        <v>482</v>
      </c>
      <c r="C127" s="78">
        <f>SUM(D127:F127)</f>
        <v>0</v>
      </c>
      <c r="D127" s="72">
        <v>0</v>
      </c>
      <c r="E127" s="72">
        <v>0</v>
      </c>
      <c r="F127" s="72">
        <v>0</v>
      </c>
    </row>
    <row r="128" spans="2:7" ht="15.75" thickBot="1" x14ac:dyDescent="0.3">
      <c r="B128" s="136" t="s">
        <v>514</v>
      </c>
      <c r="C128" s="89">
        <f>SUM(D128:F128)</f>
        <v>0</v>
      </c>
      <c r="D128" s="74">
        <f t="shared" ref="D128:E128" si="32">SUM(D124:D127)</f>
        <v>0</v>
      </c>
      <c r="E128" s="74">
        <f t="shared" si="32"/>
        <v>0</v>
      </c>
      <c r="F128" s="74">
        <f>SUM(F124:F127)</f>
        <v>0</v>
      </c>
      <c r="G128" s="63" t="s">
        <v>48</v>
      </c>
    </row>
    <row r="129" spans="2:7" ht="15.75" thickBot="1" x14ac:dyDescent="0.3">
      <c r="B129" s="3" t="s">
        <v>515</v>
      </c>
      <c r="C129" s="33">
        <f t="shared" si="30"/>
        <v>0</v>
      </c>
      <c r="D129" s="27">
        <v>0</v>
      </c>
      <c r="E129" s="27">
        <v>0</v>
      </c>
      <c r="F129" s="27">
        <v>0</v>
      </c>
    </row>
    <row r="130" spans="2:7" ht="15.75" thickBot="1" x14ac:dyDescent="0.3">
      <c r="B130" s="3" t="s">
        <v>516</v>
      </c>
      <c r="C130" s="33">
        <f t="shared" si="30"/>
        <v>0</v>
      </c>
      <c r="D130" s="27">
        <v>0</v>
      </c>
      <c r="E130" s="27">
        <v>0</v>
      </c>
      <c r="F130" s="27">
        <v>0</v>
      </c>
    </row>
    <row r="131" spans="2:7" ht="15.75" thickBot="1" x14ac:dyDescent="0.3">
      <c r="B131" s="3" t="s">
        <v>517</v>
      </c>
      <c r="C131" s="78">
        <f>SUM(D131:F131)</f>
        <v>0</v>
      </c>
      <c r="D131" s="72">
        <v>0</v>
      </c>
      <c r="E131" s="72">
        <v>0</v>
      </c>
      <c r="F131" s="72">
        <v>0</v>
      </c>
    </row>
    <row r="132" spans="2:7" ht="15.75" thickBot="1" x14ac:dyDescent="0.3">
      <c r="B132" s="136" t="s">
        <v>386</v>
      </c>
      <c r="C132" s="89">
        <f>SUM(C113:C122,C128:C131)</f>
        <v>0</v>
      </c>
      <c r="D132" s="74">
        <f t="shared" ref="D132:F132" si="33">SUM(D113:D122,D128:D131)</f>
        <v>0</v>
      </c>
      <c r="E132" s="74">
        <f t="shared" si="33"/>
        <v>0</v>
      </c>
      <c r="F132" s="74">
        <f t="shared" si="33"/>
        <v>0</v>
      </c>
      <c r="G132" s="63" t="s">
        <v>48</v>
      </c>
    </row>
    <row r="134" spans="2:7" x14ac:dyDescent="0.25">
      <c r="B134" s="307"/>
      <c r="C134" s="57"/>
    </row>
    <row r="135" spans="2:7" ht="15.75" thickBot="1" x14ac:dyDescent="0.3">
      <c r="B135" s="354"/>
    </row>
    <row r="136" spans="2:7" ht="31.5" customHeight="1" thickBot="1" x14ac:dyDescent="0.3">
      <c r="B136" s="529" t="s">
        <v>518</v>
      </c>
      <c r="C136" s="530"/>
    </row>
    <row r="137" spans="2:7" ht="15.75" thickBot="1" x14ac:dyDescent="0.3">
      <c r="B137" s="354"/>
    </row>
    <row r="138" spans="2:7" ht="30.75" thickBot="1" x14ac:dyDescent="0.3">
      <c r="B138" s="420" t="s">
        <v>519</v>
      </c>
      <c r="C138" s="359" t="s">
        <v>520</v>
      </c>
    </row>
    <row r="139" spans="2:7" ht="15.75" thickBot="1" x14ac:dyDescent="0.3">
      <c r="B139" s="356" t="s">
        <v>521</v>
      </c>
      <c r="C139" s="363"/>
    </row>
    <row r="140" spans="2:7" ht="15.75" thickBot="1" x14ac:dyDescent="0.3">
      <c r="B140" s="355" t="s">
        <v>522</v>
      </c>
      <c r="C140" s="364"/>
    </row>
    <row r="141" spans="2:7" ht="15.75" thickBot="1" x14ac:dyDescent="0.3">
      <c r="B141" s="355" t="s">
        <v>523</v>
      </c>
      <c r="C141" s="364"/>
    </row>
    <row r="142" spans="2:7" ht="15.75" thickBot="1" x14ac:dyDescent="0.3">
      <c r="B142" s="357" t="s">
        <v>25</v>
      </c>
      <c r="C142" s="358">
        <f>SUM(C139:C141)</f>
        <v>0</v>
      </c>
      <c r="D142" s="307" t="s">
        <v>524</v>
      </c>
    </row>
  </sheetData>
  <sheetProtection formatCells="0" formatColumns="0" formatRows="0"/>
  <mergeCells count="1">
    <mergeCell ref="B136:C136"/>
  </mergeCells>
  <hyperlinks>
    <hyperlink ref="A1" location="Cover!A1" display="&lt;&lt; Back" xr:uid="{00000000-0004-0000-0F00-000000000000}"/>
  </hyperlinks>
  <pageMargins left="0.7" right="0.7" top="0.75" bottom="0.75" header="0.3" footer="0.3"/>
  <pageSetup paperSize="9" scale="84" fitToHeight="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91C6-A19F-4FE9-A4F0-25FA8AE78F78}">
  <sheetPr>
    <tabColor rgb="FFCCC0DA"/>
  </sheetPr>
  <dimension ref="A1:H127"/>
  <sheetViews>
    <sheetView zoomScaleNormal="100" workbookViewId="0"/>
  </sheetViews>
  <sheetFormatPr defaultColWidth="25.5703125" defaultRowHeight="15" x14ac:dyDescent="0.25"/>
  <cols>
    <col min="1" max="1" width="2.5703125" customWidth="1"/>
    <col min="2" max="2" width="82.42578125" customWidth="1"/>
    <col min="3" max="3" width="18.5703125" customWidth="1"/>
    <col min="8" max="8" width="27" bestFit="1" customWidth="1"/>
  </cols>
  <sheetData>
    <row r="1" spans="1:8" ht="40.35" customHeight="1" x14ac:dyDescent="0.25">
      <c r="A1" s="16" t="s">
        <v>22</v>
      </c>
      <c r="B1" s="7" t="s">
        <v>525</v>
      </c>
    </row>
    <row r="2" spans="1:8" ht="15" customHeight="1" x14ac:dyDescent="0.25">
      <c r="C2" s="85" t="s">
        <v>326</v>
      </c>
      <c r="D2" s="85" t="s">
        <v>426</v>
      </c>
      <c r="E2" s="85" t="s">
        <v>426</v>
      </c>
      <c r="F2" s="85" t="s">
        <v>426</v>
      </c>
    </row>
    <row r="3" spans="1:8" ht="20.25" customHeight="1" thickBot="1" x14ac:dyDescent="0.3">
      <c r="A3" s="270"/>
      <c r="B3" s="271" t="s">
        <v>327</v>
      </c>
      <c r="C3" s="88" t="s">
        <v>49</v>
      </c>
      <c r="D3" s="88" t="s">
        <v>49</v>
      </c>
      <c r="E3" s="88" t="s">
        <v>49</v>
      </c>
      <c r="F3" s="88" t="s">
        <v>49</v>
      </c>
    </row>
    <row r="4" spans="1:8" ht="20.25" customHeight="1" x14ac:dyDescent="0.25">
      <c r="A4" s="368"/>
      <c r="B4" s="10" t="s">
        <v>328</v>
      </c>
      <c r="C4" s="369"/>
      <c r="D4" s="369"/>
      <c r="E4" s="369"/>
      <c r="F4" s="369"/>
    </row>
    <row r="5" spans="1:8" s="6" customFormat="1" ht="15.75" thickBot="1" x14ac:dyDescent="0.3">
      <c r="B5" s="367" t="s">
        <v>329</v>
      </c>
      <c r="C5" s="375" t="e">
        <f>'Residential (Income)'!C5/C$89</f>
        <v>#DIV/0!</v>
      </c>
      <c r="D5" s="348" t="e">
        <f>'Residential (Income)'!D5/D$89</f>
        <v>#DIV/0!</v>
      </c>
      <c r="E5" s="348" t="e">
        <f>'Residential (Income)'!E5/E$89</f>
        <v>#DIV/0!</v>
      </c>
      <c r="F5" s="348" t="e">
        <f>'Residential (Income)'!F5/F$89</f>
        <v>#DIV/0!</v>
      </c>
      <c r="G5" s="6" t="s">
        <v>48</v>
      </c>
      <c r="H5"/>
    </row>
    <row r="6" spans="1:8" s="6" customFormat="1" ht="15.75" thickBot="1" x14ac:dyDescent="0.3">
      <c r="B6" s="367" t="s">
        <v>330</v>
      </c>
      <c r="C6" s="375" t="e">
        <f>'Residential (Income)'!C6/C$89</f>
        <v>#DIV/0!</v>
      </c>
      <c r="D6" s="348" t="e">
        <f>'Residential (Income)'!D6/D$89</f>
        <v>#DIV/0!</v>
      </c>
      <c r="E6" s="348" t="e">
        <f>'Residential (Income)'!E6/E$89</f>
        <v>#DIV/0!</v>
      </c>
      <c r="F6" s="348" t="e">
        <f>'Residential (Income)'!F6/F$89</f>
        <v>#DIV/0!</v>
      </c>
      <c r="G6" s="6" t="s">
        <v>48</v>
      </c>
      <c r="H6"/>
    </row>
    <row r="7" spans="1:8" s="6" customFormat="1" ht="15.75" thickBot="1" x14ac:dyDescent="0.3">
      <c r="B7" s="367" t="s">
        <v>331</v>
      </c>
      <c r="C7" s="375" t="e">
        <f>'Residential (Income)'!C7/C$89</f>
        <v>#DIV/0!</v>
      </c>
      <c r="D7" s="348" t="e">
        <f>'Residential (Income)'!D7/D$89</f>
        <v>#DIV/0!</v>
      </c>
      <c r="E7" s="348" t="e">
        <f>'Residential (Income)'!E7/E$89</f>
        <v>#DIV/0!</v>
      </c>
      <c r="F7" s="348" t="e">
        <f>'Residential (Income)'!F7/F$89</f>
        <v>#DIV/0!</v>
      </c>
      <c r="G7" s="6" t="s">
        <v>48</v>
      </c>
      <c r="H7"/>
    </row>
    <row r="8" spans="1:8" s="6" customFormat="1" ht="15.75" thickBot="1" x14ac:dyDescent="0.3">
      <c r="B8" s="367" t="s">
        <v>332</v>
      </c>
      <c r="C8" s="375" t="e">
        <f>'Residential (Income)'!C8/C$89</f>
        <v>#DIV/0!</v>
      </c>
      <c r="D8" s="348" t="e">
        <f>'Residential (Income)'!D8/D$89</f>
        <v>#DIV/0!</v>
      </c>
      <c r="E8" s="348" t="e">
        <f>'Residential (Income)'!E8/E$89</f>
        <v>#DIV/0!</v>
      </c>
      <c r="F8" s="348" t="e">
        <f>'Residential (Income)'!F8/F$89</f>
        <v>#DIV/0!</v>
      </c>
      <c r="G8" s="6" t="s">
        <v>48</v>
      </c>
      <c r="H8"/>
    </row>
    <row r="9" spans="1:8" s="6" customFormat="1" ht="15.75" thickBot="1" x14ac:dyDescent="0.3">
      <c r="B9" s="367" t="s">
        <v>333</v>
      </c>
      <c r="C9" s="376" t="e">
        <f>'Residential (Income)'!C9/C$89</f>
        <v>#DIV/0!</v>
      </c>
      <c r="D9" s="348" t="e">
        <f>'Residential (Income)'!D9/D$89</f>
        <v>#DIV/0!</v>
      </c>
      <c r="E9" s="348" t="e">
        <f>'Residential (Income)'!E9/E$89</f>
        <v>#DIV/0!</v>
      </c>
      <c r="F9" s="348" t="e">
        <f>'Residential (Income)'!F9/F$89</f>
        <v>#DIV/0!</v>
      </c>
      <c r="G9" s="6" t="s">
        <v>48</v>
      </c>
      <c r="H9"/>
    </row>
    <row r="10" spans="1:8" s="6" customFormat="1" ht="15.75" thickBot="1" x14ac:dyDescent="0.3">
      <c r="B10" s="136" t="s">
        <v>334</v>
      </c>
      <c r="C10" s="377" t="e">
        <f>'Residential (Income)'!C10/C$89</f>
        <v>#DIV/0!</v>
      </c>
      <c r="D10" s="370" t="e">
        <f>'Residential (Income)'!D10/D$89</f>
        <v>#DIV/0!</v>
      </c>
      <c r="E10" s="370" t="e">
        <f>'Residential (Income)'!E10/E$89</f>
        <v>#DIV/0!</v>
      </c>
      <c r="F10" s="370" t="e">
        <f>'Residential (Income)'!F10/F$89</f>
        <v>#DIV/0!</v>
      </c>
      <c r="G10" s="6" t="s">
        <v>48</v>
      </c>
      <c r="H10" s="392"/>
    </row>
    <row r="11" spans="1:8" s="6" customFormat="1" ht="15.75" thickBot="1" x14ac:dyDescent="0.3">
      <c r="B11" s="136"/>
      <c r="C11" s="375"/>
      <c r="D11" s="348"/>
      <c r="E11" s="348"/>
      <c r="F11" s="348"/>
    </row>
    <row r="12" spans="1:8" ht="15.75" thickBot="1" x14ac:dyDescent="0.3">
      <c r="B12" s="10" t="s">
        <v>427</v>
      </c>
      <c r="C12" s="378"/>
      <c r="D12" s="348"/>
      <c r="E12" s="348"/>
      <c r="F12" s="348"/>
      <c r="G12" s="6"/>
    </row>
    <row r="13" spans="1:8" ht="15.75" thickBot="1" x14ac:dyDescent="0.3">
      <c r="B13" s="9" t="s">
        <v>329</v>
      </c>
      <c r="C13" s="375" t="e">
        <f>'Residential (Income)'!C12/C$89</f>
        <v>#DIV/0!</v>
      </c>
      <c r="D13" s="348" t="e">
        <f>'Residential (Income)'!D12/D$89</f>
        <v>#DIV/0!</v>
      </c>
      <c r="E13" s="348" t="e">
        <f>'Residential (Income)'!E12/E$89</f>
        <v>#DIV/0!</v>
      </c>
      <c r="F13" s="348" t="e">
        <f>'Residential (Income)'!F12/F$89</f>
        <v>#DIV/0!</v>
      </c>
      <c r="G13" s="6" t="s">
        <v>48</v>
      </c>
    </row>
    <row r="14" spans="1:8" ht="15.75" thickBot="1" x14ac:dyDescent="0.3">
      <c r="B14" s="9" t="s">
        <v>336</v>
      </c>
      <c r="C14" s="375" t="e">
        <f>'Residential (Income)'!C13/C$89</f>
        <v>#DIV/0!</v>
      </c>
      <c r="D14" s="348" t="e">
        <f>'Residential (Income)'!D13/D$89</f>
        <v>#DIV/0!</v>
      </c>
      <c r="E14" s="348" t="e">
        <f>'Residential (Income)'!E13/E$89</f>
        <v>#DIV/0!</v>
      </c>
      <c r="F14" s="348" t="e">
        <f>'Residential (Income)'!F13/F$89</f>
        <v>#DIV/0!</v>
      </c>
      <c r="G14" s="6" t="s">
        <v>48</v>
      </c>
    </row>
    <row r="15" spans="1:8" ht="15.75" thickBot="1" x14ac:dyDescent="0.3">
      <c r="B15" s="9" t="s">
        <v>337</v>
      </c>
      <c r="C15" s="375" t="e">
        <f>'Residential (Income)'!C14/C$89</f>
        <v>#DIV/0!</v>
      </c>
      <c r="D15" s="348" t="e">
        <f>'Residential (Income)'!D14/D$89</f>
        <v>#DIV/0!</v>
      </c>
      <c r="E15" s="348" t="e">
        <f>'Residential (Income)'!E14/E$89</f>
        <v>#DIV/0!</v>
      </c>
      <c r="F15" s="348" t="e">
        <f>'Residential (Income)'!F14/F$89</f>
        <v>#DIV/0!</v>
      </c>
      <c r="G15" s="6" t="s">
        <v>48</v>
      </c>
    </row>
    <row r="16" spans="1:8" ht="15.75" thickBot="1" x14ac:dyDescent="0.3">
      <c r="B16" s="9" t="s">
        <v>338</v>
      </c>
      <c r="C16" s="375" t="e">
        <f>'Residential (Income)'!C15/C$89</f>
        <v>#DIV/0!</v>
      </c>
      <c r="D16" s="348" t="e">
        <f>'Residential (Income)'!D15/D$89</f>
        <v>#DIV/0!</v>
      </c>
      <c r="E16" s="348" t="e">
        <f>'Residential (Income)'!E15/E$89</f>
        <v>#DIV/0!</v>
      </c>
      <c r="F16" s="348" t="e">
        <f>'Residential (Income)'!F15/F$89</f>
        <v>#DIV/0!</v>
      </c>
      <c r="G16" s="6" t="s">
        <v>48</v>
      </c>
    </row>
    <row r="17" spans="1:8" ht="15.75" thickBot="1" x14ac:dyDescent="0.3">
      <c r="B17" s="9" t="s">
        <v>339</v>
      </c>
      <c r="C17" s="376" t="e">
        <f>'Residential (Income)'!C16/C$89</f>
        <v>#DIV/0!</v>
      </c>
      <c r="D17" s="348" t="e">
        <f>'Residential (Income)'!D16/D$89</f>
        <v>#DIV/0!</v>
      </c>
      <c r="E17" s="348" t="e">
        <f>'Residential (Income)'!E16/E$89</f>
        <v>#DIV/0!</v>
      </c>
      <c r="F17" s="348" t="e">
        <f>'Residential (Income)'!F16/F$89</f>
        <v>#DIV/0!</v>
      </c>
      <c r="G17" s="6" t="s">
        <v>48</v>
      </c>
    </row>
    <row r="18" spans="1:8" ht="15.75" thickBot="1" x14ac:dyDescent="0.3">
      <c r="B18" s="136" t="s">
        <v>428</v>
      </c>
      <c r="C18" s="377" t="e">
        <f>'Residential (Income)'!C17/C$89</f>
        <v>#DIV/0!</v>
      </c>
      <c r="D18" s="370" t="e">
        <f>'Residential (Income)'!D17/D$89</f>
        <v>#DIV/0!</v>
      </c>
      <c r="E18" s="370" t="e">
        <f>'Residential (Income)'!E17/E$89</f>
        <v>#DIV/0!</v>
      </c>
      <c r="F18" s="370" t="e">
        <f>'Residential (Income)'!F17/F$89</f>
        <v>#DIV/0!</v>
      </c>
      <c r="G18" s="6" t="s">
        <v>48</v>
      </c>
      <c r="H18" s="392"/>
    </row>
    <row r="19" spans="1:8" ht="15.75" thickBot="1" x14ac:dyDescent="0.3">
      <c r="B19" s="3"/>
      <c r="C19" s="378"/>
      <c r="D19" s="348"/>
      <c r="E19" s="348"/>
      <c r="F19" s="348"/>
      <c r="G19" s="6"/>
    </row>
    <row r="20" spans="1:8" ht="15.95" customHeight="1" thickBot="1" x14ac:dyDescent="0.3">
      <c r="B20" s="10" t="s">
        <v>341</v>
      </c>
      <c r="C20" s="378"/>
      <c r="D20" s="348"/>
      <c r="E20" s="348"/>
      <c r="F20" s="348"/>
      <c r="G20" s="6"/>
    </row>
    <row r="21" spans="1:8" ht="15.95" customHeight="1" thickBot="1" x14ac:dyDescent="0.3">
      <c r="B21" s="9" t="s">
        <v>329</v>
      </c>
      <c r="C21" s="375" t="e">
        <f>'Residential (Income)'!C19/C$89</f>
        <v>#DIV/0!</v>
      </c>
      <c r="D21" s="348" t="e">
        <f>'Residential (Income)'!D19/D$89</f>
        <v>#DIV/0!</v>
      </c>
      <c r="E21" s="348" t="e">
        <f>'Residential (Income)'!E19/E$89</f>
        <v>#DIV/0!</v>
      </c>
      <c r="F21" s="348" t="e">
        <f>'Residential (Income)'!F19/F$89</f>
        <v>#DIV/0!</v>
      </c>
      <c r="G21" s="6" t="s">
        <v>48</v>
      </c>
    </row>
    <row r="22" spans="1:8" ht="15.95" customHeight="1" thickBot="1" x14ac:dyDescent="0.3">
      <c r="B22" s="9" t="s">
        <v>330</v>
      </c>
      <c r="C22" s="375" t="e">
        <f>'Residential (Income)'!C20/C$89</f>
        <v>#DIV/0!</v>
      </c>
      <c r="D22" s="348" t="e">
        <f>'Residential (Income)'!D20/D$89</f>
        <v>#DIV/0!</v>
      </c>
      <c r="E22" s="348" t="e">
        <f>'Residential (Income)'!E20/E$89</f>
        <v>#DIV/0!</v>
      </c>
      <c r="F22" s="348" t="e">
        <f>'Residential (Income)'!F20/F$89</f>
        <v>#DIV/0!</v>
      </c>
      <c r="G22" s="6" t="s">
        <v>48</v>
      </c>
    </row>
    <row r="23" spans="1:8" ht="15.95" customHeight="1" thickBot="1" x14ac:dyDescent="0.3">
      <c r="B23" s="409" t="s">
        <v>429</v>
      </c>
      <c r="C23" s="375" t="e">
        <f>'Residential (Income)'!C21/C$89+'Residential (Income)'!C22/C$89</f>
        <v>#DIV/0!</v>
      </c>
      <c r="D23" s="411" t="e">
        <f>'Residential (Income)'!D21/D$89+'Residential (Income)'!D22/D$89</f>
        <v>#DIV/0!</v>
      </c>
      <c r="E23" s="411" t="e">
        <f>'Residential (Income)'!E21/E$89+'Residential (Income)'!E22/E$89</f>
        <v>#DIV/0!</v>
      </c>
      <c r="F23" s="411" t="e">
        <f>'Residential (Income)'!F21/F$89+'Residential (Income)'!F22/F$89</f>
        <v>#DIV/0!</v>
      </c>
      <c r="G23" s="412" t="s">
        <v>48</v>
      </c>
      <c r="H23" s="307"/>
    </row>
    <row r="24" spans="1:8" ht="15.95" customHeight="1" thickBot="1" x14ac:dyDescent="0.3">
      <c r="B24" s="9" t="s">
        <v>431</v>
      </c>
      <c r="C24" s="375" t="e">
        <f>'Residential (Income)'!C23/C$89</f>
        <v>#DIV/0!</v>
      </c>
      <c r="D24" s="348" t="e">
        <f>'Residential (Income)'!D23/D$89</f>
        <v>#DIV/0!</v>
      </c>
      <c r="E24" s="348" t="e">
        <f>'Residential (Income)'!E23/E$89</f>
        <v>#DIV/0!</v>
      </c>
      <c r="F24" s="348" t="e">
        <f>'Residential (Income)'!F23/F$89</f>
        <v>#DIV/0!</v>
      </c>
      <c r="G24" s="6" t="s">
        <v>48</v>
      </c>
    </row>
    <row r="25" spans="1:8" ht="15.95" customHeight="1" thickBot="1" x14ac:dyDescent="0.3">
      <c r="B25" s="9" t="s">
        <v>344</v>
      </c>
      <c r="C25" s="376" t="e">
        <f>'Residential (Income)'!C24/C$89</f>
        <v>#DIV/0!</v>
      </c>
      <c r="D25" s="348" t="e">
        <f>'Residential (Income)'!D24/D$89</f>
        <v>#DIV/0!</v>
      </c>
      <c r="E25" s="348" t="e">
        <f>'Residential (Income)'!E24/E$89</f>
        <v>#DIV/0!</v>
      </c>
      <c r="F25" s="348" t="e">
        <f>'Residential (Income)'!F24/F$89</f>
        <v>#DIV/0!</v>
      </c>
      <c r="G25" s="6" t="s">
        <v>48</v>
      </c>
    </row>
    <row r="26" spans="1:8" ht="15.95" customHeight="1" thickBot="1" x14ac:dyDescent="0.3">
      <c r="B26" s="136" t="s">
        <v>432</v>
      </c>
      <c r="C26" s="377" t="e">
        <f>'Residential (Income)'!C25/C$89</f>
        <v>#DIV/0!</v>
      </c>
      <c r="D26" s="370" t="e">
        <f>'Residential (Income)'!D25/D$89</f>
        <v>#DIV/0!</v>
      </c>
      <c r="E26" s="370" t="e">
        <f>'Residential (Income)'!E25/E$89</f>
        <v>#DIV/0!</v>
      </c>
      <c r="F26" s="370" t="e">
        <f>'Residential (Income)'!F25/F$89</f>
        <v>#DIV/0!</v>
      </c>
      <c r="G26" s="6" t="s">
        <v>48</v>
      </c>
      <c r="H26" s="392"/>
    </row>
    <row r="27" spans="1:8" ht="15.95" customHeight="1" thickBot="1" x14ac:dyDescent="0.3">
      <c r="B27" s="3"/>
      <c r="C27" s="379"/>
      <c r="D27" s="348"/>
      <c r="E27" s="348"/>
      <c r="F27" s="348"/>
      <c r="G27" s="6"/>
    </row>
    <row r="28" spans="1:8" ht="15.95" customHeight="1" thickBot="1" x14ac:dyDescent="0.3">
      <c r="B28" s="3" t="s">
        <v>415</v>
      </c>
      <c r="C28" s="377" t="e">
        <f>'Residential (Income)'!C28/C$89</f>
        <v>#DIV/0!</v>
      </c>
      <c r="D28" s="372" t="e">
        <f>'Residential (Income)'!D28/D$89</f>
        <v>#DIV/0!</v>
      </c>
      <c r="E28" s="372" t="e">
        <f>'Residential (Income)'!E28/E$89</f>
        <v>#DIV/0!</v>
      </c>
      <c r="F28" s="372" t="e">
        <f>'Residential (Income)'!F28/F$89</f>
        <v>#DIV/0!</v>
      </c>
      <c r="G28" s="6" t="s">
        <v>48</v>
      </c>
    </row>
    <row r="29" spans="1:8" ht="15.75" thickBot="1" x14ac:dyDescent="0.3">
      <c r="B29" s="3"/>
      <c r="C29" s="380"/>
      <c r="D29" s="348"/>
      <c r="E29" s="348"/>
      <c r="F29" s="348"/>
      <c r="G29" s="6"/>
    </row>
    <row r="30" spans="1:8" ht="16.5" thickBot="1" x14ac:dyDescent="0.3">
      <c r="B30" s="271" t="s">
        <v>352</v>
      </c>
      <c r="C30" s="377" t="e">
        <f>SUM(C10+C18+C26+C28+#REF!)</f>
        <v>#DIV/0!</v>
      </c>
      <c r="D30" s="370" t="e">
        <f>SUM(D10+D18+D26+D28+#REF!)</f>
        <v>#DIV/0!</v>
      </c>
      <c r="E30" s="370" t="e">
        <f>SUM(E10+E18+E26+E28+#REF!)</f>
        <v>#DIV/0!</v>
      </c>
      <c r="F30" s="370" t="e">
        <f>SUM(F10+F18+F26+F28+#REF!)</f>
        <v>#DIV/0!</v>
      </c>
      <c r="G30" s="6" t="s">
        <v>48</v>
      </c>
      <c r="H30" s="392"/>
    </row>
    <row r="31" spans="1:8" ht="10.5" customHeight="1" x14ac:dyDescent="0.25">
      <c r="C31" s="381" t="s">
        <v>49</v>
      </c>
      <c r="D31" s="348"/>
      <c r="E31" s="348"/>
      <c r="F31" s="348"/>
    </row>
    <row r="32" spans="1:8" ht="20.25" customHeight="1" thickBot="1" x14ac:dyDescent="0.3">
      <c r="A32" s="270"/>
      <c r="B32" s="271" t="s">
        <v>361</v>
      </c>
      <c r="C32" s="382" t="s">
        <v>49</v>
      </c>
      <c r="D32" s="349"/>
      <c r="E32" s="349"/>
      <c r="F32" s="349"/>
    </row>
    <row r="33" spans="2:7" ht="15" customHeight="1" x14ac:dyDescent="0.25">
      <c r="B33" s="10" t="s">
        <v>438</v>
      </c>
      <c r="C33" s="381"/>
      <c r="D33" s="348"/>
      <c r="E33" s="348"/>
      <c r="F33" s="348"/>
    </row>
    <row r="34" spans="2:7" ht="15.75" thickBot="1" x14ac:dyDescent="0.3">
      <c r="B34" s="3" t="s">
        <v>439</v>
      </c>
      <c r="C34" s="375" t="e">
        <f>'Residential (Expenses)'!C5/C$89</f>
        <v>#DIV/0!</v>
      </c>
      <c r="D34" s="348" t="e">
        <f>'Residential (Expenses)'!D5/D$89</f>
        <v>#DIV/0!</v>
      </c>
      <c r="E34" s="348" t="e">
        <f>'Residential (Expenses)'!E5/E$89</f>
        <v>#DIV/0!</v>
      </c>
      <c r="F34" s="348" t="e">
        <f>'Residential (Expenses)'!F5/F$89</f>
        <v>#DIV/0!</v>
      </c>
      <c r="G34" s="6" t="s">
        <v>48</v>
      </c>
    </row>
    <row r="35" spans="2:7" ht="15.75" thickBot="1" x14ac:dyDescent="0.3">
      <c r="B35" s="373" t="s">
        <v>440</v>
      </c>
      <c r="C35" s="375" t="e">
        <f>'Residential (Expenses)'!C6/C$89</f>
        <v>#DIV/0!</v>
      </c>
      <c r="D35" s="348" t="e">
        <f>'Residential (Expenses)'!D6/D$89</f>
        <v>#DIV/0!</v>
      </c>
      <c r="E35" s="348" t="e">
        <f>'Residential (Expenses)'!E6/E$89</f>
        <v>#DIV/0!</v>
      </c>
      <c r="F35" s="348" t="e">
        <f>'Residential (Expenses)'!F6/F$89</f>
        <v>#DIV/0!</v>
      </c>
      <c r="G35" s="6" t="s">
        <v>48</v>
      </c>
    </row>
    <row r="36" spans="2:7" ht="15.75" thickBot="1" x14ac:dyDescent="0.3">
      <c r="B36" s="373" t="s">
        <v>526</v>
      </c>
      <c r="C36" s="375" t="e">
        <f>'Residential (Expenses)'!C7/C$89</f>
        <v>#DIV/0!</v>
      </c>
      <c r="D36" s="348" t="e">
        <f>'Residential (Expenses)'!D7/D$89</f>
        <v>#DIV/0!</v>
      </c>
      <c r="E36" s="348" t="e">
        <f>'Residential (Expenses)'!E7/E$89</f>
        <v>#DIV/0!</v>
      </c>
      <c r="F36" s="348" t="e">
        <f>'Residential (Expenses)'!F7/F$89</f>
        <v>#DIV/0!</v>
      </c>
      <c r="G36" s="6" t="s">
        <v>48</v>
      </c>
    </row>
    <row r="37" spans="2:7" ht="15.75" thickBot="1" x14ac:dyDescent="0.3">
      <c r="B37" s="373" t="s">
        <v>442</v>
      </c>
      <c r="C37" s="375" t="e">
        <f>'Residential (Expenses)'!C8/C$89</f>
        <v>#DIV/0!</v>
      </c>
      <c r="D37" s="348" t="e">
        <f>'Residential (Expenses)'!D8/D$89</f>
        <v>#DIV/0!</v>
      </c>
      <c r="E37" s="348" t="e">
        <f>'Residential (Expenses)'!E8/E$89</f>
        <v>#DIV/0!</v>
      </c>
      <c r="F37" s="348" t="e">
        <f>'Residential (Expenses)'!F8/F$89</f>
        <v>#DIV/0!</v>
      </c>
      <c r="G37" s="6" t="s">
        <v>48</v>
      </c>
    </row>
    <row r="38" spans="2:7" ht="15.75" thickBot="1" x14ac:dyDescent="0.3">
      <c r="B38" s="373" t="s">
        <v>443</v>
      </c>
      <c r="C38" s="375" t="e">
        <f>'Residential (Expenses)'!C9/C$89</f>
        <v>#DIV/0!</v>
      </c>
      <c r="D38" s="348" t="e">
        <f>'Residential (Expenses)'!D9/D$89</f>
        <v>#DIV/0!</v>
      </c>
      <c r="E38" s="348" t="e">
        <f>'Residential (Expenses)'!E9/E$89</f>
        <v>#DIV/0!</v>
      </c>
      <c r="F38" s="348" t="e">
        <f>'Residential (Expenses)'!F9/F$89</f>
        <v>#DIV/0!</v>
      </c>
      <c r="G38" s="6" t="s">
        <v>48</v>
      </c>
    </row>
    <row r="39" spans="2:7" ht="15.75" thickBot="1" x14ac:dyDescent="0.3">
      <c r="B39" s="373" t="s">
        <v>527</v>
      </c>
      <c r="C39" s="375" t="e">
        <f>'Residential (Expenses)'!C10/C$89</f>
        <v>#DIV/0!</v>
      </c>
      <c r="D39" s="348" t="e">
        <f>'Residential (Expenses)'!D10/D$89</f>
        <v>#DIV/0!</v>
      </c>
      <c r="E39" s="348" t="e">
        <f>'Residential (Expenses)'!E10/E$89</f>
        <v>#DIV/0!</v>
      </c>
      <c r="F39" s="348" t="e">
        <f>'Residential (Expenses)'!F10/F$89</f>
        <v>#DIV/0!</v>
      </c>
      <c r="G39" s="6" t="s">
        <v>48</v>
      </c>
    </row>
    <row r="40" spans="2:7" ht="15.75" thickBot="1" x14ac:dyDescent="0.3">
      <c r="B40" s="374" t="s">
        <v>445</v>
      </c>
      <c r="C40" s="375" t="e">
        <f>'Residential (Expenses)'!C11/C$89</f>
        <v>#DIV/0!</v>
      </c>
      <c r="D40" s="348" t="e">
        <f>'Residential (Expenses)'!D11/D$89</f>
        <v>#DIV/0!</v>
      </c>
      <c r="E40" s="348" t="e">
        <f>'Residential (Expenses)'!E11/E$89</f>
        <v>#DIV/0!</v>
      </c>
      <c r="F40" s="348" t="e">
        <f>'Residential (Expenses)'!F11/F$89</f>
        <v>#DIV/0!</v>
      </c>
      <c r="G40" s="6" t="s">
        <v>48</v>
      </c>
    </row>
    <row r="41" spans="2:7" ht="15.75" thickBot="1" x14ac:dyDescent="0.3">
      <c r="B41" s="374"/>
      <c r="C41" s="383"/>
      <c r="D41" s="303"/>
      <c r="E41" s="303"/>
      <c r="F41" s="303"/>
      <c r="G41" s="6"/>
    </row>
    <row r="42" spans="2:7" ht="15.75" thickBot="1" x14ac:dyDescent="0.3">
      <c r="B42" s="373" t="s">
        <v>446</v>
      </c>
      <c r="C42" s="381"/>
      <c r="D42" s="303"/>
      <c r="E42" s="303"/>
      <c r="F42" s="303"/>
      <c r="G42" s="6"/>
    </row>
    <row r="43" spans="2:7" ht="15.75" thickBot="1" x14ac:dyDescent="0.3">
      <c r="B43" s="371" t="s">
        <v>439</v>
      </c>
      <c r="C43" s="375" t="e">
        <f>'Residential (Expenses)'!C14/C$89</f>
        <v>#DIV/0!</v>
      </c>
      <c r="D43" s="348" t="e">
        <f>'Residential (Expenses)'!D14/D$89</f>
        <v>#DIV/0!</v>
      </c>
      <c r="E43" s="348" t="e">
        <f>'Residential (Expenses)'!E14/E$89</f>
        <v>#DIV/0!</v>
      </c>
      <c r="F43" s="348" t="e">
        <f>'Residential (Expenses)'!F14/F$89</f>
        <v>#DIV/0!</v>
      </c>
      <c r="G43" s="6" t="s">
        <v>48</v>
      </c>
    </row>
    <row r="44" spans="2:7" ht="15.75" thickBot="1" x14ac:dyDescent="0.3">
      <c r="B44" s="371" t="s">
        <v>440</v>
      </c>
      <c r="C44" s="375" t="e">
        <f>'Residential (Expenses)'!C15/C$89</f>
        <v>#DIV/0!</v>
      </c>
      <c r="D44" s="348" t="e">
        <f>'Residential (Expenses)'!D15/D$89</f>
        <v>#DIV/0!</v>
      </c>
      <c r="E44" s="348" t="e">
        <f>'Residential (Expenses)'!E15/E$89</f>
        <v>#DIV/0!</v>
      </c>
      <c r="F44" s="348" t="e">
        <f>'Residential (Expenses)'!F15/F$89</f>
        <v>#DIV/0!</v>
      </c>
      <c r="G44" s="6" t="s">
        <v>48</v>
      </c>
    </row>
    <row r="45" spans="2:7" ht="15.75" thickBot="1" x14ac:dyDescent="0.3">
      <c r="B45" s="371" t="s">
        <v>526</v>
      </c>
      <c r="C45" s="375" t="e">
        <f>'Residential (Expenses)'!C16/C$89</f>
        <v>#DIV/0!</v>
      </c>
      <c r="D45" s="348" t="e">
        <f>'Residential (Expenses)'!D16/D$89</f>
        <v>#DIV/0!</v>
      </c>
      <c r="E45" s="348" t="e">
        <f>'Residential (Expenses)'!E16/E$89</f>
        <v>#DIV/0!</v>
      </c>
      <c r="F45" s="348" t="e">
        <f>'Residential (Expenses)'!F16/F$89</f>
        <v>#DIV/0!</v>
      </c>
      <c r="G45" s="6" t="s">
        <v>48</v>
      </c>
    </row>
    <row r="46" spans="2:7" ht="15.75" thickBot="1" x14ac:dyDescent="0.3">
      <c r="B46" s="371" t="s">
        <v>442</v>
      </c>
      <c r="C46" s="375" t="e">
        <f>'Residential (Expenses)'!C17/C$89</f>
        <v>#DIV/0!</v>
      </c>
      <c r="D46" s="348" t="e">
        <f>'Residential (Expenses)'!D17/D$89</f>
        <v>#DIV/0!</v>
      </c>
      <c r="E46" s="348" t="e">
        <f>'Residential (Expenses)'!E17/E$89</f>
        <v>#DIV/0!</v>
      </c>
      <c r="F46" s="348" t="e">
        <f>'Residential (Expenses)'!F17/F$89</f>
        <v>#DIV/0!</v>
      </c>
      <c r="G46" s="6" t="s">
        <v>48</v>
      </c>
    </row>
    <row r="47" spans="2:7" ht="15.75" thickBot="1" x14ac:dyDescent="0.3">
      <c r="B47" s="294" t="s">
        <v>443</v>
      </c>
      <c r="C47" s="375" t="e">
        <f>'Residential (Expenses)'!C18/C$89</f>
        <v>#DIV/0!</v>
      </c>
      <c r="D47" s="348" t="e">
        <f>'Residential (Expenses)'!D18/D$89</f>
        <v>#DIV/0!</v>
      </c>
      <c r="E47" s="348" t="e">
        <f>'Residential (Expenses)'!E18/E$89</f>
        <v>#DIV/0!</v>
      </c>
      <c r="F47" s="348" t="e">
        <f>'Residential (Expenses)'!F18/F$89</f>
        <v>#DIV/0!</v>
      </c>
      <c r="G47" s="6" t="s">
        <v>48</v>
      </c>
    </row>
    <row r="48" spans="2:7" ht="15.75" thickBot="1" x14ac:dyDescent="0.3">
      <c r="B48" s="294" t="s">
        <v>528</v>
      </c>
      <c r="C48" s="375" t="e">
        <f>'Residential (Expenses)'!C19/C$89</f>
        <v>#DIV/0!</v>
      </c>
      <c r="D48" s="348" t="e">
        <f>'Residential (Expenses)'!D19/D$89</f>
        <v>#DIV/0!</v>
      </c>
      <c r="E48" s="348" t="e">
        <f>'Residential (Expenses)'!E19/E$89</f>
        <v>#DIV/0!</v>
      </c>
      <c r="F48" s="348" t="e">
        <f>'Residential (Expenses)'!F19/F$89</f>
        <v>#DIV/0!</v>
      </c>
      <c r="G48" s="6" t="s">
        <v>48</v>
      </c>
    </row>
    <row r="49" spans="2:8" ht="15.75" thickBot="1" x14ac:dyDescent="0.3">
      <c r="B49" s="136" t="s">
        <v>448</v>
      </c>
      <c r="C49" s="375" t="e">
        <f>'Residential (Expenses)'!C20/C$89</f>
        <v>#DIV/0!</v>
      </c>
      <c r="D49" s="348" t="e">
        <f>'Residential (Expenses)'!D20/D$89</f>
        <v>#DIV/0!</v>
      </c>
      <c r="E49" s="348" t="e">
        <f>'Residential (Expenses)'!E20/E$89</f>
        <v>#DIV/0!</v>
      </c>
      <c r="F49" s="348" t="e">
        <f>'Residential (Expenses)'!F20/F$89</f>
        <v>#DIV/0!</v>
      </c>
      <c r="G49" s="6" t="s">
        <v>48</v>
      </c>
    </row>
    <row r="50" spans="2:8" ht="15.75" thickBot="1" x14ac:dyDescent="0.3">
      <c r="B50" s="136"/>
      <c r="C50" s="376"/>
      <c r="D50" s="304"/>
      <c r="E50" s="304"/>
      <c r="F50" s="304"/>
      <c r="G50" s="6"/>
    </row>
    <row r="51" spans="2:8" x14ac:dyDescent="0.25">
      <c r="B51" s="141" t="s">
        <v>449</v>
      </c>
      <c r="C51" s="376" t="e">
        <f>'Residential (Expenses)'!C23/C$89</f>
        <v>#DIV/0!</v>
      </c>
      <c r="D51" s="348" t="e">
        <f>'Residential (Expenses)'!D23/D$89</f>
        <v>#DIV/0!</v>
      </c>
      <c r="E51" s="348" t="e">
        <f>'Residential (Expenses)'!E23/E$89</f>
        <v>#DIV/0!</v>
      </c>
      <c r="F51" s="348" t="e">
        <f>'Residential (Expenses)'!F23/F$89</f>
        <v>#DIV/0!</v>
      </c>
      <c r="G51" s="6" t="s">
        <v>48</v>
      </c>
      <c r="H51" s="392"/>
    </row>
    <row r="52" spans="2:8" x14ac:dyDescent="0.25">
      <c r="B52" s="2"/>
      <c r="C52" s="376"/>
      <c r="D52" s="304"/>
      <c r="E52" s="304"/>
      <c r="F52" s="304"/>
      <c r="G52" s="6"/>
    </row>
    <row r="53" spans="2:8" x14ac:dyDescent="0.25">
      <c r="B53" s="141" t="s">
        <v>529</v>
      </c>
      <c r="C53" s="376" t="e">
        <f>'Residential (Expenses)'!C31/C$89</f>
        <v>#DIV/0!</v>
      </c>
      <c r="D53" s="348" t="e">
        <f>'Residential (Expenses)'!D31/D$89</f>
        <v>#DIV/0!</v>
      </c>
      <c r="E53" s="348" t="e">
        <f>'Residential (Expenses)'!E31/E$89</f>
        <v>#DIV/0!</v>
      </c>
      <c r="F53" s="348" t="e">
        <f>'Residential (Expenses)'!F31/F$89</f>
        <v>#DIV/0!</v>
      </c>
      <c r="G53" s="6" t="s">
        <v>48</v>
      </c>
      <c r="H53" s="392"/>
    </row>
    <row r="54" spans="2:8" x14ac:dyDescent="0.25">
      <c r="B54" s="141" t="s">
        <v>461</v>
      </c>
      <c r="C54" s="376" t="e">
        <f>'Residential (Expenses)'!C41/C$89</f>
        <v>#DIV/0!</v>
      </c>
      <c r="D54" s="348" t="e">
        <f>'Residential (Expenses)'!D41/D$89</f>
        <v>#DIV/0!</v>
      </c>
      <c r="E54" s="348" t="e">
        <f>'Residential (Expenses)'!E41/E$89</f>
        <v>#DIV/0!</v>
      </c>
      <c r="F54" s="348" t="e">
        <f>'Residential (Expenses)'!F41/F$89</f>
        <v>#DIV/0!</v>
      </c>
      <c r="G54" s="6" t="s">
        <v>48</v>
      </c>
      <c r="H54" s="392"/>
    </row>
    <row r="55" spans="2:8" x14ac:dyDescent="0.25">
      <c r="B55" s="141"/>
      <c r="C55" s="376"/>
      <c r="D55" s="304"/>
      <c r="E55" s="304"/>
      <c r="F55" s="304"/>
      <c r="G55" s="6"/>
    </row>
    <row r="56" spans="2:8" x14ac:dyDescent="0.25">
      <c r="B56" s="141" t="s">
        <v>420</v>
      </c>
      <c r="C56" s="384" t="e">
        <f>SUM(C51,C53,C54)</f>
        <v>#DIV/0!</v>
      </c>
      <c r="D56" s="384" t="e">
        <f>SUM(D51,D53,D54)</f>
        <v>#DIV/0!</v>
      </c>
      <c r="E56" s="384" t="e">
        <f t="shared" ref="E56:F56" si="0">SUM(E51,E53,E54)</f>
        <v>#DIV/0!</v>
      </c>
      <c r="F56" s="384" t="e">
        <f t="shared" si="0"/>
        <v>#DIV/0!</v>
      </c>
      <c r="G56" s="6" t="s">
        <v>48</v>
      </c>
    </row>
    <row r="57" spans="2:8" x14ac:dyDescent="0.25">
      <c r="B57" s="141"/>
      <c r="C57" s="385"/>
      <c r="D57" s="351"/>
      <c r="E57" s="351"/>
      <c r="F57" s="351"/>
      <c r="G57" s="6"/>
    </row>
    <row r="58" spans="2:8" ht="15.75" thickBot="1" x14ac:dyDescent="0.3">
      <c r="B58" s="3" t="s">
        <v>421</v>
      </c>
      <c r="C58" s="386"/>
      <c r="D58" s="350"/>
      <c r="E58" s="348"/>
      <c r="F58" s="348"/>
      <c r="G58" s="6"/>
    </row>
    <row r="59" spans="2:8" ht="15.75" thickBot="1" x14ac:dyDescent="0.3">
      <c r="B59" s="294" t="s">
        <v>530</v>
      </c>
      <c r="C59" s="378" t="e">
        <f>'Residential (Expenses)'!C80/C$89</f>
        <v>#DIV/0!</v>
      </c>
      <c r="D59" s="350" t="e">
        <f>'Residential (Expenses)'!D80/D$89</f>
        <v>#DIV/0!</v>
      </c>
      <c r="E59" s="350" t="e">
        <f>'Residential (Expenses)'!E80/E$89</f>
        <v>#DIV/0!</v>
      </c>
      <c r="F59" s="350" t="e">
        <f>'Residential (Expenses)'!F80/F$89</f>
        <v>#DIV/0!</v>
      </c>
      <c r="G59" s="6" t="s">
        <v>48</v>
      </c>
      <c r="H59" s="392"/>
    </row>
    <row r="60" spans="2:8" ht="15.75" thickBot="1" x14ac:dyDescent="0.3">
      <c r="B60" s="294" t="s">
        <v>531</v>
      </c>
      <c r="C60" s="378" t="e">
        <f>'Residential (Expenses)'!C86/C$89</f>
        <v>#DIV/0!</v>
      </c>
      <c r="D60" s="350" t="e">
        <f>'Residential (Expenses)'!D86/D$89</f>
        <v>#DIV/0!</v>
      </c>
      <c r="E60" s="350" t="e">
        <f>'Residential (Expenses)'!E86/E$89</f>
        <v>#DIV/0!</v>
      </c>
      <c r="F60" s="350" t="e">
        <f>'Residential (Expenses)'!F86/F$89</f>
        <v>#DIV/0!</v>
      </c>
      <c r="G60" s="6" t="s">
        <v>48</v>
      </c>
      <c r="H60" s="392"/>
    </row>
    <row r="61" spans="2:8" ht="15.75" thickBot="1" x14ac:dyDescent="0.3">
      <c r="B61" s="294" t="s">
        <v>532</v>
      </c>
      <c r="C61" s="378" t="e">
        <f>'Residential (Expenses)'!C92/C$89</f>
        <v>#DIV/0!</v>
      </c>
      <c r="D61" s="350" t="e">
        <f>'Residential (Expenses)'!D92/D$89</f>
        <v>#DIV/0!</v>
      </c>
      <c r="E61" s="350" t="e">
        <f>'Residential (Expenses)'!E92/E$89</f>
        <v>#DIV/0!</v>
      </c>
      <c r="F61" s="350" t="e">
        <f>'Residential (Expenses)'!F92/F$89</f>
        <v>#DIV/0!</v>
      </c>
      <c r="G61" s="6" t="s">
        <v>48</v>
      </c>
      <c r="H61" s="392"/>
    </row>
    <row r="62" spans="2:8" ht="15.75" thickBot="1" x14ac:dyDescent="0.3">
      <c r="B62" s="294" t="s">
        <v>533</v>
      </c>
      <c r="C62" s="379" t="e">
        <f>SUM('Residential (Expenses)'!C93,'Residential (Expenses)'!C94,'Residential (Expenses)'!C100)/C$89</f>
        <v>#DIV/0!</v>
      </c>
      <c r="D62" s="350" t="e">
        <f>SUM('Residential (Expenses)'!D93,'Residential (Expenses)'!D94,'Residential (Expenses)'!D100)/D$89</f>
        <v>#DIV/0!</v>
      </c>
      <c r="E62" s="350" t="e">
        <f>SUM('Residential (Expenses)'!E93,'Residential (Expenses)'!E94,'Residential (Expenses)'!E100)/E$89</f>
        <v>#DIV/0!</v>
      </c>
      <c r="F62" s="350" t="e">
        <f>SUM('Residential (Expenses)'!F93,'Residential (Expenses)'!F94,'Residential (Expenses)'!F100)/F$89</f>
        <v>#DIV/0!</v>
      </c>
      <c r="G62" s="6" t="s">
        <v>48</v>
      </c>
      <c r="H62" s="392"/>
    </row>
    <row r="63" spans="2:8" ht="15.75" thickBot="1" x14ac:dyDescent="0.3">
      <c r="B63" s="136" t="s">
        <v>534</v>
      </c>
      <c r="C63" s="384" t="e">
        <f>SUM(C59:C62)</f>
        <v>#DIV/0!</v>
      </c>
      <c r="D63" s="384" t="e">
        <f>SUM(D59:D62)</f>
        <v>#DIV/0!</v>
      </c>
      <c r="E63" s="384" t="e">
        <f t="shared" ref="E63:F63" si="1">SUM(E59:E62)</f>
        <v>#DIV/0!</v>
      </c>
      <c r="F63" s="384" t="e">
        <f t="shared" si="1"/>
        <v>#DIV/0!</v>
      </c>
      <c r="G63" s="389" t="s">
        <v>48</v>
      </c>
      <c r="H63" s="392"/>
    </row>
    <row r="64" spans="2:8" ht="16.5" thickBot="1" x14ac:dyDescent="0.3">
      <c r="B64" s="271" t="s">
        <v>502</v>
      </c>
      <c r="C64" s="386"/>
      <c r="D64" s="350"/>
      <c r="E64" s="348"/>
      <c r="F64" s="348"/>
      <c r="G64" s="6"/>
    </row>
    <row r="65" spans="2:8" ht="15.75" thickBot="1" x14ac:dyDescent="0.3">
      <c r="B65" s="3" t="s">
        <v>479</v>
      </c>
      <c r="C65" s="375" t="e">
        <f>'Residential (Expenses)'!C113/C$89</f>
        <v>#DIV/0!</v>
      </c>
      <c r="D65" s="383" t="e">
        <f>'Residential (Expenses)'!D113/D$89</f>
        <v>#DIV/0!</v>
      </c>
      <c r="E65" s="383" t="e">
        <f>'Residential (Expenses)'!E113/E$89</f>
        <v>#DIV/0!</v>
      </c>
      <c r="F65" s="383" t="e">
        <f>'Residential (Expenses)'!F113/F$89</f>
        <v>#DIV/0!</v>
      </c>
      <c r="G65" s="389" t="s">
        <v>48</v>
      </c>
    </row>
    <row r="66" spans="2:8" ht="15.75" thickBot="1" x14ac:dyDescent="0.3">
      <c r="B66" s="3" t="s">
        <v>506</v>
      </c>
      <c r="C66" s="375" t="e">
        <f>'Residential (Expenses)'!C117/C$89</f>
        <v>#DIV/0!</v>
      </c>
      <c r="D66" s="383" t="e">
        <f>'Residential (Expenses)'!D117/D$89</f>
        <v>#DIV/0!</v>
      </c>
      <c r="E66" s="383" t="e">
        <f>'Residential (Expenses)'!E117/E$89</f>
        <v>#DIV/0!</v>
      </c>
      <c r="F66" s="383" t="e">
        <f>'Residential (Expenses)'!F117/F$89</f>
        <v>#DIV/0!</v>
      </c>
      <c r="G66" s="389" t="s">
        <v>48</v>
      </c>
    </row>
    <row r="67" spans="2:8" ht="15.75" thickBot="1" x14ac:dyDescent="0.3">
      <c r="B67" s="3" t="s">
        <v>507</v>
      </c>
      <c r="C67" s="375" t="e">
        <f>'Residential (Expenses)'!C118/C$89</f>
        <v>#DIV/0!</v>
      </c>
      <c r="D67" s="383" t="e">
        <f>'Residential (Expenses)'!D118/D$89</f>
        <v>#DIV/0!</v>
      </c>
      <c r="E67" s="383" t="e">
        <f>'Residential (Expenses)'!E118/E$89</f>
        <v>#DIV/0!</v>
      </c>
      <c r="F67" s="383" t="e">
        <f>'Residential (Expenses)'!F118/F$89</f>
        <v>#DIV/0!</v>
      </c>
      <c r="G67" s="389" t="s">
        <v>48</v>
      </c>
    </row>
    <row r="68" spans="2:8" ht="15.75" thickBot="1" x14ac:dyDescent="0.3">
      <c r="B68" s="373" t="s">
        <v>535</v>
      </c>
      <c r="C68" s="375" t="e">
        <f>'Residential (Expenses)'!C115/C$89+'Residential (Expenses)'!C116/C$89+'Residential (Expenses)'!C119/C$89+'Residential (Expenses)'!C120/C$89+'Residential (Expenses)'!C114/C$89</f>
        <v>#DIV/0!</v>
      </c>
      <c r="D68" s="410" t="e">
        <f>'Residential (Expenses)'!D115/D$89+'Residential (Expenses)'!D116/D$89+'Residential (Expenses)'!D119/D$89+'Residential (Expenses)'!D120/D$89+'Residential (Expenses)'!D114/D$89</f>
        <v>#DIV/0!</v>
      </c>
      <c r="E68" s="410" t="e">
        <f>'Residential (Expenses)'!E115/E$89+'Residential (Expenses)'!E116/E$89+'Residential (Expenses)'!E119/E$89+'Residential (Expenses)'!E120/E$89+'Residential (Expenses)'!E114/E$89</f>
        <v>#DIV/0!</v>
      </c>
      <c r="F68" s="410" t="e">
        <f>'Residential (Expenses)'!F115/F$89+'Residential (Expenses)'!F116/F$89+'Residential (Expenses)'!F119/F$89+'Residential (Expenses)'!F120/F$89+'Residential (Expenses)'!F114/F$89</f>
        <v>#DIV/0!</v>
      </c>
      <c r="G68" s="418" t="s">
        <v>48</v>
      </c>
      <c r="H68" s="307"/>
    </row>
    <row r="69" spans="2:8" ht="15.75" thickBot="1" x14ac:dyDescent="0.3">
      <c r="B69" s="373" t="s">
        <v>510</v>
      </c>
      <c r="C69" s="413" t="e">
        <f>'Residential (Expenses)'!C121/C$89</f>
        <v>#DIV/0!</v>
      </c>
      <c r="D69" s="410" t="e">
        <f>'Residential (Expenses)'!D121/D$89</f>
        <v>#DIV/0!</v>
      </c>
      <c r="E69" s="410" t="e">
        <f>'Residential (Expenses)'!E121/E$89</f>
        <v>#DIV/0!</v>
      </c>
      <c r="F69" s="410" t="e">
        <f>'Residential (Expenses)'!F121/F$89</f>
        <v>#DIV/0!</v>
      </c>
      <c r="G69" s="418" t="s">
        <v>48</v>
      </c>
    </row>
    <row r="70" spans="2:8" ht="15.75" thickBot="1" x14ac:dyDescent="0.3">
      <c r="B70" s="373" t="s">
        <v>511</v>
      </c>
      <c r="C70" s="414" t="e">
        <f>'Residential (Expenses)'!C122/C$89</f>
        <v>#DIV/0!</v>
      </c>
      <c r="D70" s="415" t="e">
        <f>'Residential (Expenses)'!D122/D$89</f>
        <v>#DIV/0!</v>
      </c>
      <c r="E70" s="415" t="e">
        <f>'Residential (Expenses)'!E122/E$89</f>
        <v>#DIV/0!</v>
      </c>
      <c r="F70" s="415" t="e">
        <f>'Residential (Expenses)'!F122/F$89</f>
        <v>#DIV/0!</v>
      </c>
      <c r="G70" s="418" t="s">
        <v>48</v>
      </c>
    </row>
    <row r="71" spans="2:8" ht="15.75" thickBot="1" x14ac:dyDescent="0.3">
      <c r="B71" s="373"/>
      <c r="C71" s="415"/>
      <c r="D71" s="415"/>
      <c r="E71" s="415"/>
      <c r="F71" s="415"/>
      <c r="G71" s="418"/>
    </row>
    <row r="72" spans="2:8" ht="15.75" thickBot="1" x14ac:dyDescent="0.3">
      <c r="B72" s="373" t="s">
        <v>514</v>
      </c>
      <c r="C72" s="414" t="e">
        <f>'Residential (Expenses)'!C128/C$89</f>
        <v>#DIV/0!</v>
      </c>
      <c r="D72" s="415" t="e">
        <f>'Residential (Expenses)'!D128/D$89</f>
        <v>#DIV/0!</v>
      </c>
      <c r="E72" s="415" t="e">
        <f>'Residential (Expenses)'!E128/E$89</f>
        <v>#DIV/0!</v>
      </c>
      <c r="F72" s="415" t="e">
        <f>'Residential (Expenses)'!F128/F$89</f>
        <v>#DIV/0!</v>
      </c>
      <c r="G72" s="418" t="s">
        <v>48</v>
      </c>
      <c r="H72" s="392"/>
    </row>
    <row r="73" spans="2:8" ht="15.75" thickBot="1" x14ac:dyDescent="0.3">
      <c r="B73" s="374"/>
      <c r="C73" s="415"/>
      <c r="D73" s="415"/>
      <c r="E73" s="415"/>
      <c r="F73" s="415"/>
      <c r="G73" s="418"/>
    </row>
    <row r="74" spans="2:8" ht="15.75" thickBot="1" x14ac:dyDescent="0.3">
      <c r="B74" s="373" t="s">
        <v>536</v>
      </c>
      <c r="C74" s="375" t="e">
        <f>'Residential (Expenses)'!C131/C$89+'Residential (Expenses)'!C129/C$89+'Residential (Expenses)'!C130/C$89</f>
        <v>#DIV/0!</v>
      </c>
      <c r="D74" s="415" t="e">
        <f>'Residential (Expenses)'!D131/D$89+'Residential (Expenses)'!D129/D$89+'Residential (Expenses)'!D130/D$89</f>
        <v>#DIV/0!</v>
      </c>
      <c r="E74" s="415" t="e">
        <f>'Residential (Expenses)'!E131/E$89+'Residential (Expenses)'!E129/E$89+'Residential (Expenses)'!E130/E$89</f>
        <v>#DIV/0!</v>
      </c>
      <c r="F74" s="415" t="e">
        <f>'Residential (Expenses)'!F131/F$89+'Residential (Expenses)'!F129/F$89+'Residential (Expenses)'!F130/F$89</f>
        <v>#DIV/0!</v>
      </c>
      <c r="G74" s="418" t="s">
        <v>48</v>
      </c>
      <c r="H74" s="307"/>
    </row>
    <row r="75" spans="2:8" ht="15.75" thickBot="1" x14ac:dyDescent="0.3">
      <c r="B75" s="373"/>
      <c r="C75" s="414"/>
      <c r="D75" s="415"/>
      <c r="E75" s="415"/>
      <c r="F75" s="415"/>
      <c r="G75" s="418" t="s">
        <v>48</v>
      </c>
    </row>
    <row r="76" spans="2:8" ht="15.75" thickBot="1" x14ac:dyDescent="0.3">
      <c r="B76" s="374" t="s">
        <v>386</v>
      </c>
      <c r="C76" s="416" t="e">
        <f>'Residential (Expenses)'!C132/C$89</f>
        <v>#DIV/0!</v>
      </c>
      <c r="D76" s="417" t="e">
        <f>'Residential (Expenses)'!D132/D$89</f>
        <v>#DIV/0!</v>
      </c>
      <c r="E76" s="417" t="e">
        <f>'Residential (Expenses)'!E132/E$89</f>
        <v>#DIV/0!</v>
      </c>
      <c r="F76" s="417" t="e">
        <f>'Residential (Expenses)'!F132/F$89</f>
        <v>#DIV/0!</v>
      </c>
      <c r="G76" s="418" t="s">
        <v>48</v>
      </c>
      <c r="H76" s="392"/>
    </row>
    <row r="77" spans="2:8" ht="15.75" thickBot="1" x14ac:dyDescent="0.3">
      <c r="B77" s="374"/>
      <c r="C77" s="414"/>
      <c r="D77" s="415"/>
      <c r="E77" s="415"/>
      <c r="F77" s="415"/>
      <c r="G77" s="418"/>
    </row>
    <row r="78" spans="2:8" ht="16.5" thickBot="1" x14ac:dyDescent="0.3">
      <c r="B78" s="271" t="s">
        <v>496</v>
      </c>
      <c r="C78" s="414"/>
      <c r="D78" s="415"/>
      <c r="E78" s="415"/>
      <c r="F78" s="415"/>
      <c r="G78" s="418"/>
    </row>
    <row r="79" spans="2:8" ht="15.75" thickBot="1" x14ac:dyDescent="0.3">
      <c r="B79" s="373" t="s">
        <v>497</v>
      </c>
      <c r="C79" s="414" t="e">
        <f>'Residential (Expenses)'!C103/C$89</f>
        <v>#DIV/0!</v>
      </c>
      <c r="D79" s="415" t="e">
        <f>'Residential (Expenses)'!D103/D$89</f>
        <v>#DIV/0!</v>
      </c>
      <c r="E79" s="415" t="e">
        <f>'Residential (Expenses)'!E103/E$89</f>
        <v>#DIV/0!</v>
      </c>
      <c r="F79" s="415" t="e">
        <f>'Residential (Expenses)'!F103/F$89</f>
        <v>#DIV/0!</v>
      </c>
      <c r="G79" s="418"/>
    </row>
    <row r="80" spans="2:8" ht="15.75" thickBot="1" x14ac:dyDescent="0.3">
      <c r="B80" s="373" t="s">
        <v>479</v>
      </c>
      <c r="C80" s="375" t="e">
        <f>'Residential (Expenses)'!C104/C$89</f>
        <v>#DIV/0!</v>
      </c>
      <c r="D80" s="415" t="e">
        <f>'Residential (Expenses)'!D104/D$89</f>
        <v>#DIV/0!</v>
      </c>
      <c r="E80" s="415" t="e">
        <f>'Residential (Expenses)'!E104/E$89</f>
        <v>#DIV/0!</v>
      </c>
      <c r="F80" s="415" t="e">
        <f>'Residential (Expenses)'!F104/F$89</f>
        <v>#DIV/0!</v>
      </c>
      <c r="G80" s="418" t="s">
        <v>48</v>
      </c>
      <c r="H80" s="307"/>
    </row>
    <row r="81" spans="1:8" ht="15.75" thickBot="1" x14ac:dyDescent="0.3">
      <c r="B81" s="373" t="s">
        <v>537</v>
      </c>
      <c r="C81" s="375" t="e">
        <f>('Residential (Expenses)'!C111-'Residential (Expenses)'!C103-'Residential (Expenses)'!C104)/C$89</f>
        <v>#DIV/0!</v>
      </c>
      <c r="D81" s="415" t="e">
        <f>('Residential (Expenses)'!D111-'Residential (Expenses)'!D103-'Residential (Expenses)'!D104)/D$89</f>
        <v>#DIV/0!</v>
      </c>
      <c r="E81" s="415" t="e">
        <f>('Residential (Expenses)'!E111-'Residential (Expenses)'!E103-'Residential (Expenses)'!E104)/E$89</f>
        <v>#DIV/0!</v>
      </c>
      <c r="F81" s="415" t="e">
        <f>('Residential (Expenses)'!F111-'Residential (Expenses)'!F103-'Residential (Expenses)'!F104)/F$89</f>
        <v>#DIV/0!</v>
      </c>
      <c r="G81" s="418" t="s">
        <v>48</v>
      </c>
      <c r="H81" s="307"/>
    </row>
    <row r="82" spans="1:8" ht="15.75" thickBot="1" x14ac:dyDescent="0.3">
      <c r="B82" s="374" t="s">
        <v>538</v>
      </c>
      <c r="C82" s="416" t="e">
        <f>'Residential (Expenses)'!C111/C$89</f>
        <v>#DIV/0!</v>
      </c>
      <c r="D82" s="417" t="e">
        <f>'Residential (Expenses)'!D111/D$89</f>
        <v>#DIV/0!</v>
      </c>
      <c r="E82" s="417" t="e">
        <f>'Residential (Expenses)'!E111/E$89</f>
        <v>#DIV/0!</v>
      </c>
      <c r="F82" s="417" t="e">
        <f>'Residential (Expenses)'!F111/F$89</f>
        <v>#DIV/0!</v>
      </c>
      <c r="G82" s="418" t="s">
        <v>48</v>
      </c>
      <c r="H82" s="392"/>
    </row>
    <row r="83" spans="1:8" ht="15.75" thickBot="1" x14ac:dyDescent="0.3">
      <c r="B83" s="136"/>
      <c r="C83" s="387"/>
      <c r="D83" s="388"/>
      <c r="E83" s="388"/>
      <c r="F83" s="388"/>
      <c r="G83" s="389"/>
      <c r="H83" s="392"/>
    </row>
    <row r="84" spans="1:8" ht="15.75" thickBot="1" x14ac:dyDescent="0.3">
      <c r="B84" s="3"/>
      <c r="C84" s="379"/>
      <c r="D84" s="350"/>
      <c r="E84" s="350"/>
      <c r="F84" s="350"/>
      <c r="G84" s="389"/>
    </row>
    <row r="85" spans="1:8" ht="16.5" thickBot="1" x14ac:dyDescent="0.3">
      <c r="B85" s="271" t="s">
        <v>122</v>
      </c>
      <c r="C85" s="390" t="e">
        <f>SUM(C56,C63,C76,C82,#REF!)</f>
        <v>#REF!</v>
      </c>
      <c r="D85" s="384" t="e">
        <f>SUM(D56,D63,D76,D82,#REF!)</f>
        <v>#REF!</v>
      </c>
      <c r="E85" s="384" t="e">
        <f>SUM(E56,E63,E76,E82,#REF!)</f>
        <v>#REF!</v>
      </c>
      <c r="F85" s="384" t="e">
        <f>SUM(F56,F63,F76,F82,#REF!)</f>
        <v>#REF!</v>
      </c>
      <c r="G85" s="389" t="s">
        <v>48</v>
      </c>
      <c r="H85" s="392"/>
    </row>
    <row r="86" spans="1:8" x14ac:dyDescent="0.25">
      <c r="B86" s="86"/>
      <c r="C86" s="385"/>
      <c r="D86" s="348"/>
      <c r="E86" s="348"/>
      <c r="F86" s="348"/>
    </row>
    <row r="87" spans="1:8" ht="20.25" customHeight="1" thickBot="1" x14ac:dyDescent="0.3">
      <c r="A87" s="270"/>
      <c r="B87" s="271" t="s">
        <v>539</v>
      </c>
      <c r="C87" s="391" t="e">
        <f>C30-C85</f>
        <v>#DIV/0!</v>
      </c>
      <c r="D87" s="391" t="e">
        <f>D30-D85</f>
        <v>#DIV/0!</v>
      </c>
      <c r="E87" s="391" t="e">
        <f>E30-E85</f>
        <v>#DIV/0!</v>
      </c>
      <c r="F87" s="391" t="e">
        <f>F30-F85</f>
        <v>#DIV/0!</v>
      </c>
      <c r="G87" s="6" t="s">
        <v>48</v>
      </c>
      <c r="H87" s="392"/>
    </row>
    <row r="88" spans="1:8" ht="15" customHeight="1" x14ac:dyDescent="0.25"/>
    <row r="89" spans="1:8" x14ac:dyDescent="0.25">
      <c r="B89" s="63" t="s">
        <v>410</v>
      </c>
      <c r="C89" s="292">
        <f>'Residential (Income)'!C32</f>
        <v>0</v>
      </c>
      <c r="D89" s="353">
        <f>'Residential (Income)'!D32</f>
        <v>0</v>
      </c>
      <c r="E89" s="353">
        <f>'Residential (Income)'!E32</f>
        <v>0</v>
      </c>
      <c r="F89" s="353">
        <f>'Residential (Income)'!F32</f>
        <v>0</v>
      </c>
      <c r="G89" s="6" t="s">
        <v>540</v>
      </c>
    </row>
    <row r="90" spans="1:8" x14ac:dyDescent="0.25">
      <c r="B90" s="340" t="s">
        <v>541</v>
      </c>
      <c r="C90" s="307" t="e">
        <f>C87-('Residential (I&amp;E)'!C8-'Residential (I&amp;E)'!C30)/'Residential (Income)'!C32</f>
        <v>#DIV/0!</v>
      </c>
    </row>
    <row r="93" spans="1:8" x14ac:dyDescent="0.25">
      <c r="B93" s="307"/>
      <c r="C93" s="57"/>
    </row>
    <row r="94" spans="1:8" x14ac:dyDescent="0.25">
      <c r="B94" s="307"/>
      <c r="C94" s="57"/>
    </row>
    <row r="95" spans="1:8" x14ac:dyDescent="0.25">
      <c r="B95" s="307"/>
      <c r="C95" s="57"/>
    </row>
    <row r="96" spans="1:8" x14ac:dyDescent="0.25">
      <c r="B96" s="307"/>
    </row>
    <row r="122" spans="4:7" x14ac:dyDescent="0.25">
      <c r="D122">
        <f>'Residential (Income)'!D32</f>
        <v>0</v>
      </c>
      <c r="E122">
        <f>'Residential (Income)'!E32</f>
        <v>0</v>
      </c>
      <c r="F122">
        <f>'Residential (Income)'!F32</f>
        <v>0</v>
      </c>
      <c r="G122" s="318"/>
    </row>
    <row r="124" spans="4:7" x14ac:dyDescent="0.25">
      <c r="G124" s="318"/>
    </row>
    <row r="125" spans="4:7" x14ac:dyDescent="0.25">
      <c r="G125" s="318"/>
    </row>
    <row r="126" spans="4:7" x14ac:dyDescent="0.25">
      <c r="G126" s="318"/>
    </row>
    <row r="127" spans="4:7" x14ac:dyDescent="0.25">
      <c r="G127" s="318"/>
    </row>
  </sheetData>
  <sheetProtection formatCells="0" formatColumns="0" formatRows="0"/>
  <hyperlinks>
    <hyperlink ref="A1" location="Cover!A1" display="&lt;&lt; Back" xr:uid="{07FE43E6-74DA-44E2-8874-86385E34D35B}"/>
  </hyperlinks>
  <pageMargins left="0.7" right="0.7" top="0.75" bottom="0.75" header="0.3" footer="0.3"/>
  <pageSetup paperSize="9" scale="5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D0BC-F16E-494A-A7D0-FCB530BB85C6}">
  <sheetPr>
    <tabColor rgb="FFCCC0DA"/>
  </sheetPr>
  <dimension ref="A1:G86"/>
  <sheetViews>
    <sheetView workbookViewId="0"/>
  </sheetViews>
  <sheetFormatPr defaultRowHeight="15" x14ac:dyDescent="0.25"/>
  <cols>
    <col min="1" max="1" width="2.5703125" customWidth="1"/>
    <col min="2" max="2" width="56" bestFit="1" customWidth="1"/>
    <col min="3" max="3" width="16" bestFit="1" customWidth="1"/>
    <col min="4" max="4" width="6.42578125" bestFit="1" customWidth="1"/>
  </cols>
  <sheetData>
    <row r="1" spans="1:4" ht="21" x14ac:dyDescent="0.25">
      <c r="A1" s="16" t="s">
        <v>22</v>
      </c>
      <c r="B1" s="7" t="s">
        <v>542</v>
      </c>
      <c r="C1" s="7"/>
    </row>
    <row r="2" spans="1:4" x14ac:dyDescent="0.25">
      <c r="C2" s="85" t="s">
        <v>326</v>
      </c>
    </row>
    <row r="3" spans="1:4" ht="16.5" thickBot="1" x14ac:dyDescent="0.3">
      <c r="B3" s="271" t="s">
        <v>106</v>
      </c>
      <c r="C3" s="88"/>
    </row>
    <row r="4" spans="1:4" ht="15.75" thickBot="1" x14ac:dyDescent="0.3">
      <c r="B4" s="3" t="s">
        <v>353</v>
      </c>
      <c r="C4" s="72">
        <v>0</v>
      </c>
      <c r="D4" s="63"/>
    </row>
    <row r="5" spans="1:4" ht="15.75" thickBot="1" x14ac:dyDescent="0.3">
      <c r="B5" s="3" t="s">
        <v>354</v>
      </c>
      <c r="C5" s="72">
        <v>0</v>
      </c>
      <c r="D5" s="63"/>
    </row>
    <row r="6" spans="1:4" s="465" customFormat="1" ht="15.75" thickBot="1" x14ac:dyDescent="0.3">
      <c r="B6" s="462" t="s">
        <v>355</v>
      </c>
      <c r="C6" s="470">
        <v>0</v>
      </c>
      <c r="D6" s="466"/>
    </row>
    <row r="7" spans="1:4" ht="15.75" thickBot="1" x14ac:dyDescent="0.3">
      <c r="B7" s="3" t="s">
        <v>416</v>
      </c>
      <c r="C7" s="72">
        <v>0</v>
      </c>
      <c r="D7" s="63"/>
    </row>
    <row r="8" spans="1:4" ht="15.75" thickBot="1" x14ac:dyDescent="0.3">
      <c r="B8" s="3" t="s">
        <v>417</v>
      </c>
      <c r="C8" s="72">
        <v>0</v>
      </c>
      <c r="D8" s="63"/>
    </row>
    <row r="9" spans="1:4" ht="15.75" thickBot="1" x14ac:dyDescent="0.3">
      <c r="B9" s="3" t="s">
        <v>358</v>
      </c>
      <c r="C9" s="72">
        <v>0</v>
      </c>
      <c r="D9" s="63"/>
    </row>
    <row r="10" spans="1:4" ht="15.75" thickBot="1" x14ac:dyDescent="0.3">
      <c r="B10" s="3" t="s">
        <v>113</v>
      </c>
      <c r="C10" s="72">
        <v>0</v>
      </c>
      <c r="D10" s="63"/>
    </row>
    <row r="11" spans="1:4" ht="15.75" thickBot="1" x14ac:dyDescent="0.3">
      <c r="B11" s="3" t="s">
        <v>359</v>
      </c>
      <c r="C11" s="72">
        <v>0</v>
      </c>
      <c r="D11" s="63"/>
    </row>
    <row r="12" spans="1:4" ht="15.75" thickBot="1" x14ac:dyDescent="0.3">
      <c r="B12" s="4" t="s">
        <v>360</v>
      </c>
      <c r="C12" s="75">
        <f>SUM(C4:C11)</f>
        <v>0</v>
      </c>
      <c r="D12" s="63" t="s">
        <v>48</v>
      </c>
    </row>
    <row r="13" spans="1:4" ht="16.5" thickBot="1" x14ac:dyDescent="0.3">
      <c r="B13" s="271" t="s">
        <v>123</v>
      </c>
      <c r="C13" s="88"/>
    </row>
    <row r="14" spans="1:4" ht="15.75" thickBot="1" x14ac:dyDescent="0.3">
      <c r="B14" s="3" t="s">
        <v>400</v>
      </c>
      <c r="C14" s="72">
        <v>0</v>
      </c>
      <c r="D14" s="63"/>
    </row>
    <row r="15" spans="1:4" ht="15.75" thickBot="1" x14ac:dyDescent="0.3">
      <c r="B15" s="3" t="s">
        <v>401</v>
      </c>
      <c r="C15" s="72">
        <v>0</v>
      </c>
      <c r="D15" s="63"/>
    </row>
    <row r="16" spans="1:4" ht="15.75" thickBot="1" x14ac:dyDescent="0.3">
      <c r="B16" s="3" t="s">
        <v>543</v>
      </c>
      <c r="C16" s="72">
        <f>-'AP (Non-Current Assets)'!B55-'AP (Non-Current Assets)'!B58-'AP (Non-Current Assets)'!B57</f>
        <v>0</v>
      </c>
      <c r="D16" s="63" t="s">
        <v>117</v>
      </c>
    </row>
    <row r="17" spans="2:4" ht="15.75" thickBot="1" x14ac:dyDescent="0.3">
      <c r="B17" s="3" t="s">
        <v>402</v>
      </c>
      <c r="C17" s="72">
        <v>0</v>
      </c>
      <c r="D17" s="63"/>
    </row>
    <row r="18" spans="2:4" ht="15.75" thickBot="1" x14ac:dyDescent="0.3">
      <c r="B18" s="3" t="s">
        <v>403</v>
      </c>
      <c r="C18" s="72">
        <v>0</v>
      </c>
      <c r="D18" s="63"/>
    </row>
    <row r="19" spans="2:4" ht="15.75" thickBot="1" x14ac:dyDescent="0.3">
      <c r="B19" s="3" t="s">
        <v>113</v>
      </c>
      <c r="C19" s="72">
        <v>0</v>
      </c>
      <c r="D19" s="63"/>
    </row>
    <row r="20" spans="2:4" ht="15.75" thickBot="1" x14ac:dyDescent="0.3">
      <c r="B20" s="3" t="s">
        <v>405</v>
      </c>
      <c r="C20" s="135">
        <v>0</v>
      </c>
      <c r="D20" s="63"/>
    </row>
    <row r="21" spans="2:4" ht="15.75" thickBot="1" x14ac:dyDescent="0.3">
      <c r="B21" s="4" t="s">
        <v>406</v>
      </c>
      <c r="C21" s="75">
        <f>SUM(C14:C20)</f>
        <v>0</v>
      </c>
      <c r="D21" s="63" t="s">
        <v>48</v>
      </c>
    </row>
    <row r="25" spans="2:4" x14ac:dyDescent="0.25">
      <c r="B25" s="307"/>
      <c r="C25" s="57"/>
    </row>
    <row r="26" spans="2:4" x14ac:dyDescent="0.25">
      <c r="B26" s="307"/>
      <c r="C26" s="57"/>
    </row>
    <row r="27" spans="2:4" x14ac:dyDescent="0.25">
      <c r="B27" s="307"/>
      <c r="C27" s="57"/>
    </row>
    <row r="28" spans="2:4" x14ac:dyDescent="0.25">
      <c r="B28" s="307"/>
    </row>
    <row r="81" spans="4:7" x14ac:dyDescent="0.25">
      <c r="D81">
        <f>'Residential (Income)'!D32</f>
        <v>0</v>
      </c>
      <c r="E81">
        <f>'Residential (Income)'!E32</f>
        <v>0</v>
      </c>
      <c r="F81">
        <f>'Residential (Income)'!F32</f>
        <v>0</v>
      </c>
      <c r="G81" s="318"/>
    </row>
    <row r="83" spans="4:7" x14ac:dyDescent="0.25">
      <c r="G83" s="318"/>
    </row>
    <row r="84" spans="4:7" x14ac:dyDescent="0.25">
      <c r="G84" s="318"/>
    </row>
    <row r="85" spans="4:7" x14ac:dyDescent="0.25">
      <c r="G85" s="318"/>
    </row>
    <row r="86" spans="4:7" x14ac:dyDescent="0.25">
      <c r="G86" s="318"/>
    </row>
  </sheetData>
  <hyperlinks>
    <hyperlink ref="A1" location="Cover!A1" display="&lt;&lt; Back" xr:uid="{A89DC89F-9345-423E-9243-3B305E197D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7A8B-60B3-4B03-BD2C-B2AB93369D2D}">
  <sheetPr>
    <tabColor theme="0" tint="-0.249977111117893"/>
  </sheetPr>
  <dimension ref="A1:B9"/>
  <sheetViews>
    <sheetView showGridLines="0" tabSelected="1" zoomScaleNormal="100" zoomScaleSheetLayoutView="85" workbookViewId="0"/>
  </sheetViews>
  <sheetFormatPr defaultColWidth="9.140625" defaultRowHeight="15" x14ac:dyDescent="0.25"/>
  <cols>
    <col min="1" max="1" width="2.5703125" style="12" customWidth="1"/>
    <col min="2" max="2" width="83.42578125" style="12" customWidth="1"/>
    <col min="3" max="16384" width="9.140625" style="12"/>
  </cols>
  <sheetData>
    <row r="1" spans="1:2" ht="39.950000000000003" customHeight="1" x14ac:dyDescent="0.25">
      <c r="B1" s="496" t="s">
        <v>14</v>
      </c>
    </row>
    <row r="2" spans="1:2" ht="32.1" customHeight="1" x14ac:dyDescent="0.25">
      <c r="A2" s="495"/>
      <c r="B2" s="494" t="s">
        <v>15</v>
      </c>
    </row>
    <row r="3" spans="1:2" ht="24.95" customHeight="1" x14ac:dyDescent="0.25">
      <c r="B3" s="493" t="s">
        <v>16</v>
      </c>
    </row>
    <row r="4" spans="1:2" x14ac:dyDescent="0.25">
      <c r="B4" s="492" t="s">
        <v>17</v>
      </c>
    </row>
    <row r="5" spans="1:2" ht="29.1" customHeight="1" x14ac:dyDescent="0.25">
      <c r="B5" s="491" t="s">
        <v>18</v>
      </c>
    </row>
    <row r="6" spans="1:2" x14ac:dyDescent="0.25">
      <c r="B6" s="492" t="s">
        <v>19</v>
      </c>
    </row>
    <row r="7" spans="1:2" ht="63.2" customHeight="1" x14ac:dyDescent="0.25">
      <c r="B7" s="491" t="s">
        <v>911</v>
      </c>
    </row>
    <row r="8" spans="1:2" x14ac:dyDescent="0.25">
      <c r="B8" s="490" t="s">
        <v>20</v>
      </c>
    </row>
    <row r="9" spans="1:2" x14ac:dyDescent="0.25">
      <c r="B9" s="12" t="s">
        <v>21</v>
      </c>
    </row>
  </sheetDat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C0DA"/>
  </sheetPr>
  <dimension ref="A1:H86"/>
  <sheetViews>
    <sheetView workbookViewId="0"/>
  </sheetViews>
  <sheetFormatPr defaultColWidth="25.5703125" defaultRowHeight="15" x14ac:dyDescent="0.25"/>
  <cols>
    <col min="1" max="1" width="2.5703125" style="396" customWidth="1"/>
    <col min="2" max="2" width="65.5703125" style="396" customWidth="1"/>
    <col min="3" max="3" width="21.42578125" style="396" customWidth="1"/>
    <col min="4" max="4" width="2.5703125" style="396" customWidth="1"/>
    <col min="5" max="5" width="25.5703125" style="397" customWidth="1"/>
  </cols>
  <sheetData>
    <row r="1" spans="1:8" ht="40.35" customHeight="1" x14ac:dyDescent="0.25">
      <c r="A1" s="432" t="s">
        <v>22</v>
      </c>
      <c r="B1" s="434" t="s">
        <v>544</v>
      </c>
    </row>
    <row r="2" spans="1:8" ht="8.1" customHeight="1" x14ac:dyDescent="0.25"/>
    <row r="3" spans="1:8" ht="20.25" customHeight="1" thickBot="1" x14ac:dyDescent="0.3">
      <c r="A3" s="433"/>
      <c r="B3" s="435" t="s">
        <v>32</v>
      </c>
      <c r="C3" s="433"/>
      <c r="D3" s="433"/>
    </row>
    <row r="4" spans="1:8" ht="20.25" customHeight="1" x14ac:dyDescent="0.25">
      <c r="A4" s="408"/>
      <c r="B4" s="408" t="s">
        <v>141</v>
      </c>
      <c r="C4" s="408"/>
      <c r="D4" s="397"/>
    </row>
    <row r="5" spans="1:8" s="6" customFormat="1" ht="15.75" thickBot="1" x14ac:dyDescent="0.3">
      <c r="A5" s="412"/>
      <c r="B5" s="409" t="s">
        <v>545</v>
      </c>
      <c r="C5" s="436">
        <f>'AP (Refundable Loans)'!B36</f>
        <v>0</v>
      </c>
      <c r="D5" s="412"/>
      <c r="E5" s="399" t="s">
        <v>117</v>
      </c>
      <c r="F5" s="6" t="s">
        <v>21</v>
      </c>
      <c r="G5" s="337"/>
      <c r="H5"/>
    </row>
    <row r="6" spans="1:8" s="6" customFormat="1" ht="15.75" thickBot="1" x14ac:dyDescent="0.3">
      <c r="A6" s="412"/>
      <c r="B6" s="373" t="s">
        <v>144</v>
      </c>
      <c r="C6" s="436">
        <f>'AP (Related Party)'!B14+'AP (Related Party)'!B26</f>
        <v>0</v>
      </c>
      <c r="D6" s="412"/>
      <c r="E6" s="399" t="s">
        <v>117</v>
      </c>
      <c r="G6" s="337"/>
      <c r="H6"/>
    </row>
    <row r="7" spans="1:8" s="6" customFormat="1" ht="15.75" thickBot="1" x14ac:dyDescent="0.3">
      <c r="A7" s="412"/>
      <c r="B7" s="409" t="s">
        <v>546</v>
      </c>
      <c r="C7" s="437">
        <v>0</v>
      </c>
      <c r="D7" s="412"/>
      <c r="E7" s="399" t="s">
        <v>97</v>
      </c>
      <c r="F7" s="6" t="s">
        <v>21</v>
      </c>
      <c r="G7" s="337"/>
      <c r="H7"/>
    </row>
    <row r="8" spans="1:8" s="6" customFormat="1" ht="15.75" thickBot="1" x14ac:dyDescent="0.3">
      <c r="A8" s="412"/>
      <c r="B8" s="393" t="s">
        <v>146</v>
      </c>
      <c r="C8" s="407">
        <f>SUM(C5:C7)</f>
        <v>0</v>
      </c>
      <c r="D8" s="396"/>
      <c r="E8" s="397" t="s">
        <v>48</v>
      </c>
      <c r="G8" s="337"/>
      <c r="H8"/>
    </row>
    <row r="9" spans="1:8" s="6" customFormat="1" ht="15.75" thickBot="1" x14ac:dyDescent="0.3">
      <c r="A9" s="412"/>
      <c r="B9" s="409"/>
      <c r="C9" s="437"/>
      <c r="D9" s="412"/>
      <c r="E9" s="399"/>
      <c r="G9" s="337"/>
      <c r="H9"/>
    </row>
    <row r="10" spans="1:8" s="6" customFormat="1" x14ac:dyDescent="0.25">
      <c r="A10" s="412"/>
      <c r="B10" s="408" t="s">
        <v>147</v>
      </c>
      <c r="C10" s="437"/>
      <c r="D10" s="412"/>
      <c r="E10" s="399"/>
      <c r="G10" s="337"/>
      <c r="H10"/>
    </row>
    <row r="11" spans="1:8" s="6" customFormat="1" ht="15.75" thickBot="1" x14ac:dyDescent="0.3">
      <c r="A11" s="412"/>
      <c r="B11" s="373" t="s">
        <v>144</v>
      </c>
      <c r="C11" s="436">
        <f>'AP (Related Party)'!B15+'AP (Related Party)'!B27</f>
        <v>0</v>
      </c>
      <c r="D11" s="412"/>
      <c r="E11" s="399" t="s">
        <v>117</v>
      </c>
      <c r="G11" s="337"/>
      <c r="H11"/>
    </row>
    <row r="12" spans="1:8" ht="15.75" thickBot="1" x14ac:dyDescent="0.3">
      <c r="B12" s="373" t="s">
        <v>41</v>
      </c>
      <c r="C12" s="436">
        <f>'AP (Non-Current Assets)'!B13</f>
        <v>0</v>
      </c>
      <c r="E12" s="397" t="s">
        <v>117</v>
      </c>
    </row>
    <row r="13" spans="1:8" ht="15.75" thickBot="1" x14ac:dyDescent="0.3">
      <c r="B13" s="373" t="s">
        <v>42</v>
      </c>
      <c r="C13" s="436">
        <f>'AP (Non-Current Assets)'!B25</f>
        <v>0</v>
      </c>
      <c r="E13" s="397" t="s">
        <v>117</v>
      </c>
    </row>
    <row r="14" spans="1:8" ht="15.75" thickBot="1" x14ac:dyDescent="0.3">
      <c r="B14" s="373" t="s">
        <v>43</v>
      </c>
      <c r="C14" s="436">
        <f>'AP (Non-Current Assets)'!B36</f>
        <v>0</v>
      </c>
      <c r="E14" s="397" t="s">
        <v>117</v>
      </c>
    </row>
    <row r="15" spans="1:8" ht="15.75" thickBot="1" x14ac:dyDescent="0.3">
      <c r="B15" s="373" t="s">
        <v>44</v>
      </c>
      <c r="C15" s="436">
        <f>'AP (Non-Current Assets)'!B48</f>
        <v>0</v>
      </c>
      <c r="E15" s="397" t="s">
        <v>117</v>
      </c>
    </row>
    <row r="16" spans="1:8" ht="15.75" thickBot="1" x14ac:dyDescent="0.3">
      <c r="B16" s="373" t="s">
        <v>547</v>
      </c>
      <c r="C16" s="436">
        <f>'AP (Non-Current Assets)'!B59+'AP (Non-Current Assets)'!B70+'AP (Non-Current Assets)'!B81</f>
        <v>0</v>
      </c>
      <c r="E16" s="397" t="s">
        <v>117</v>
      </c>
    </row>
    <row r="17" spans="1:7" ht="15.75" thickBot="1" x14ac:dyDescent="0.3">
      <c r="B17" s="409" t="s">
        <v>46</v>
      </c>
      <c r="C17" s="437">
        <v>0</v>
      </c>
      <c r="D17" s="412"/>
      <c r="E17" s="399" t="s">
        <v>97</v>
      </c>
    </row>
    <row r="18" spans="1:7" ht="15.75" thickBot="1" x14ac:dyDescent="0.3">
      <c r="B18" s="393" t="s">
        <v>151</v>
      </c>
      <c r="C18" s="407">
        <f>SUM(C11:C17)</f>
        <v>0</v>
      </c>
      <c r="E18" s="397" t="s">
        <v>48</v>
      </c>
    </row>
    <row r="19" spans="1:7" ht="8.1" customHeight="1" x14ac:dyDescent="0.25"/>
    <row r="20" spans="1:7" ht="15.75" thickBot="1" x14ac:dyDescent="0.3">
      <c r="B20" s="393" t="s">
        <v>548</v>
      </c>
      <c r="C20" s="438">
        <f>C8+C18</f>
        <v>0</v>
      </c>
      <c r="E20" s="397" t="s">
        <v>48</v>
      </c>
      <c r="F20" s="30"/>
      <c r="G20" s="32"/>
    </row>
    <row r="21" spans="1:7" ht="8.1" customHeight="1" x14ac:dyDescent="0.25">
      <c r="C21" s="396" t="s">
        <v>49</v>
      </c>
    </row>
    <row r="22" spans="1:7" ht="20.25" customHeight="1" thickBot="1" x14ac:dyDescent="0.3">
      <c r="A22" s="433"/>
      <c r="B22" s="435" t="s">
        <v>50</v>
      </c>
      <c r="C22" s="433" t="s">
        <v>49</v>
      </c>
      <c r="D22" s="433"/>
    </row>
    <row r="23" spans="1:7" ht="20.25" customHeight="1" x14ac:dyDescent="0.25">
      <c r="A23" s="408"/>
      <c r="B23" s="408" t="s">
        <v>152</v>
      </c>
      <c r="C23" s="408"/>
      <c r="D23" s="397"/>
    </row>
    <row r="24" spans="1:7" ht="15.75" thickBot="1" x14ac:dyDescent="0.3">
      <c r="B24" s="373" t="s">
        <v>549</v>
      </c>
      <c r="C24" s="436">
        <f>'AP (Refundable Loans)'!B15</f>
        <v>0</v>
      </c>
      <c r="E24" s="397" t="s">
        <v>117</v>
      </c>
    </row>
    <row r="25" spans="1:7" ht="15.75" thickBot="1" x14ac:dyDescent="0.3">
      <c r="B25" s="373" t="s">
        <v>550</v>
      </c>
      <c r="C25" s="436">
        <f>'AP (Related Party)'!B38+'AP (Related Party)'!B50</f>
        <v>0</v>
      </c>
      <c r="E25" s="397" t="s">
        <v>117</v>
      </c>
    </row>
    <row r="26" spans="1:7" ht="15.75" thickBot="1" x14ac:dyDescent="0.3">
      <c r="B26" s="373" t="s">
        <v>551</v>
      </c>
      <c r="C26" s="436">
        <f>'AP (Borrowings)'!B26+'AP (Borrowings)'!B14</f>
        <v>0</v>
      </c>
      <c r="E26" s="397" t="s">
        <v>117</v>
      </c>
    </row>
    <row r="27" spans="1:7" ht="15.75" thickBot="1" x14ac:dyDescent="0.3">
      <c r="B27" s="373" t="s">
        <v>56</v>
      </c>
      <c r="C27" s="398">
        <v>0</v>
      </c>
      <c r="E27" s="399" t="s">
        <v>97</v>
      </c>
    </row>
    <row r="28" spans="1:7" ht="15.75" thickBot="1" x14ac:dyDescent="0.3">
      <c r="B28" s="373" t="s">
        <v>53</v>
      </c>
      <c r="C28" s="398">
        <v>0</v>
      </c>
      <c r="E28" s="399" t="s">
        <v>97</v>
      </c>
    </row>
    <row r="29" spans="1:7" ht="15.75" thickBot="1" x14ac:dyDescent="0.3">
      <c r="B29" s="373" t="s">
        <v>57</v>
      </c>
      <c r="C29" s="437">
        <v>0</v>
      </c>
      <c r="E29" s="399" t="s">
        <v>97</v>
      </c>
    </row>
    <row r="30" spans="1:7" ht="15.75" thickBot="1" x14ac:dyDescent="0.3">
      <c r="B30" s="393" t="s">
        <v>157</v>
      </c>
      <c r="C30" s="407">
        <f>SUM(C24:C29)</f>
        <v>0</v>
      </c>
      <c r="E30" s="397" t="s">
        <v>48</v>
      </c>
    </row>
    <row r="31" spans="1:7" x14ac:dyDescent="0.25">
      <c r="B31" s="439"/>
      <c r="C31" s="440"/>
    </row>
    <row r="32" spans="1:7" x14ac:dyDescent="0.25">
      <c r="B32" s="408" t="s">
        <v>158</v>
      </c>
      <c r="C32" s="408"/>
      <c r="D32" s="397"/>
    </row>
    <row r="33" spans="1:5" ht="15.75" thickBot="1" x14ac:dyDescent="0.3">
      <c r="B33" s="373" t="s">
        <v>549</v>
      </c>
      <c r="C33" s="436">
        <f>'AP (Refundable Loans)'!B16</f>
        <v>0</v>
      </c>
      <c r="E33" s="397" t="s">
        <v>117</v>
      </c>
    </row>
    <row r="34" spans="1:5" ht="15.75" thickBot="1" x14ac:dyDescent="0.3">
      <c r="B34" s="373" t="s">
        <v>550</v>
      </c>
      <c r="C34" s="436">
        <f>'AP (Related Party)'!B39+'AP (Related Party)'!B51</f>
        <v>0</v>
      </c>
      <c r="E34" s="397" t="s">
        <v>117</v>
      </c>
    </row>
    <row r="35" spans="1:5" ht="15.75" thickBot="1" x14ac:dyDescent="0.3">
      <c r="B35" s="373" t="s">
        <v>551</v>
      </c>
      <c r="C35" s="436">
        <f>'AP (Borrowings)'!B27+'AP (Borrowings)'!B15</f>
        <v>0</v>
      </c>
      <c r="E35" s="397" t="s">
        <v>117</v>
      </c>
    </row>
    <row r="36" spans="1:5" ht="15.75" thickBot="1" x14ac:dyDescent="0.3">
      <c r="B36" s="373" t="s">
        <v>56</v>
      </c>
      <c r="C36" s="398">
        <v>0</v>
      </c>
      <c r="E36" s="399" t="s">
        <v>97</v>
      </c>
    </row>
    <row r="37" spans="1:5" ht="15.75" thickBot="1" x14ac:dyDescent="0.3">
      <c r="B37" s="373" t="s">
        <v>53</v>
      </c>
      <c r="C37" s="398">
        <v>0</v>
      </c>
      <c r="E37" s="399" t="s">
        <v>97</v>
      </c>
    </row>
    <row r="38" spans="1:5" ht="15.75" thickBot="1" x14ac:dyDescent="0.3">
      <c r="B38" s="373" t="s">
        <v>57</v>
      </c>
      <c r="C38" s="437">
        <v>0</v>
      </c>
      <c r="E38" s="399" t="s">
        <v>97</v>
      </c>
    </row>
    <row r="39" spans="1:5" ht="15.75" thickBot="1" x14ac:dyDescent="0.3">
      <c r="B39" s="393" t="s">
        <v>159</v>
      </c>
      <c r="C39" s="407">
        <f>SUM(C33:C38)</f>
        <v>0</v>
      </c>
      <c r="E39" s="397" t="s">
        <v>48</v>
      </c>
    </row>
    <row r="40" spans="1:5" x14ac:dyDescent="0.25">
      <c r="B40" s="439"/>
      <c r="C40" s="440"/>
    </row>
    <row r="41" spans="1:5" ht="8.1" customHeight="1" x14ac:dyDescent="0.25">
      <c r="C41" s="412"/>
    </row>
    <row r="42" spans="1:5" ht="15.75" thickBot="1" x14ac:dyDescent="0.3">
      <c r="B42" s="393" t="s">
        <v>552</v>
      </c>
      <c r="C42" s="438">
        <f>C30+C39</f>
        <v>0</v>
      </c>
      <c r="E42" s="397" t="s">
        <v>48</v>
      </c>
    </row>
    <row r="43" spans="1:5" ht="8.1" customHeight="1" x14ac:dyDescent="0.25">
      <c r="C43" s="412"/>
    </row>
    <row r="44" spans="1:5" ht="15.75" thickBot="1" x14ac:dyDescent="0.3">
      <c r="B44" s="393" t="s">
        <v>553</v>
      </c>
      <c r="C44" s="441">
        <f>C20-C42</f>
        <v>0</v>
      </c>
      <c r="E44" s="397" t="s">
        <v>48</v>
      </c>
    </row>
    <row r="45" spans="1:5" ht="8.1" customHeight="1" x14ac:dyDescent="0.25"/>
    <row r="46" spans="1:5" ht="20.25" customHeight="1" thickBot="1" x14ac:dyDescent="0.3">
      <c r="A46" s="433"/>
      <c r="B46" s="435" t="s">
        <v>554</v>
      </c>
      <c r="C46" s="433" t="s">
        <v>49</v>
      </c>
      <c r="D46" s="433"/>
    </row>
    <row r="47" spans="1:5" ht="15.75" thickBot="1" x14ac:dyDescent="0.3">
      <c r="B47" s="373" t="s">
        <v>555</v>
      </c>
      <c r="C47" s="398">
        <v>0</v>
      </c>
      <c r="E47" s="397" t="s">
        <v>97</v>
      </c>
    </row>
    <row r="48" spans="1:5" ht="15.75" thickBot="1" x14ac:dyDescent="0.3">
      <c r="B48" s="373" t="s">
        <v>556</v>
      </c>
      <c r="C48" s="412"/>
    </row>
    <row r="49" spans="2:5" ht="15.75" thickBot="1" x14ac:dyDescent="0.3">
      <c r="B49" s="373" t="s">
        <v>557</v>
      </c>
      <c r="C49" s="398">
        <v>0</v>
      </c>
      <c r="E49" s="397" t="s">
        <v>97</v>
      </c>
    </row>
    <row r="50" spans="2:5" ht="15.75" thickBot="1" x14ac:dyDescent="0.3">
      <c r="B50" s="373" t="s">
        <v>558</v>
      </c>
      <c r="C50" s="442">
        <f>'Residential (I&amp;E)'!C43</f>
        <v>0</v>
      </c>
      <c r="E50" s="397" t="s">
        <v>117</v>
      </c>
    </row>
    <row r="51" spans="2:5" ht="15.75" thickBot="1" x14ac:dyDescent="0.3">
      <c r="B51" s="373" t="s">
        <v>559</v>
      </c>
      <c r="C51" s="398">
        <v>0</v>
      </c>
      <c r="E51" s="397" t="s">
        <v>97</v>
      </c>
    </row>
    <row r="52" spans="2:5" ht="15.75" thickBot="1" x14ac:dyDescent="0.3">
      <c r="B52" s="373" t="s">
        <v>560</v>
      </c>
      <c r="C52" s="443">
        <f>C49+C50-C51</f>
        <v>0</v>
      </c>
      <c r="E52" s="397" t="s">
        <v>48</v>
      </c>
    </row>
    <row r="53" spans="2:5" ht="8.1" customHeight="1" x14ac:dyDescent="0.25">
      <c r="C53" s="412"/>
    </row>
    <row r="54" spans="2:5" ht="20.25" customHeight="1" thickBot="1" x14ac:dyDescent="0.3">
      <c r="B54" s="393" t="s">
        <v>561</v>
      </c>
      <c r="C54" s="441">
        <f>C47+C52</f>
        <v>0</v>
      </c>
      <c r="E54" s="397" t="s">
        <v>48</v>
      </c>
    </row>
    <row r="81" spans="5:7" x14ac:dyDescent="0.25">
      <c r="E81" s="396"/>
      <c r="G81" s="318"/>
    </row>
    <row r="83" spans="5:7" x14ac:dyDescent="0.25">
      <c r="G83" s="318"/>
    </row>
    <row r="84" spans="5:7" x14ac:dyDescent="0.25">
      <c r="G84" s="318"/>
    </row>
    <row r="85" spans="5:7" x14ac:dyDescent="0.25">
      <c r="G85" s="318"/>
    </row>
    <row r="86" spans="5:7" x14ac:dyDescent="0.25">
      <c r="G86" s="318"/>
    </row>
  </sheetData>
  <hyperlinks>
    <hyperlink ref="A1" location="Cover!A1" display="&lt;&lt; Back" xr:uid="{00000000-0004-0000-1000-000000000000}"/>
  </hyperlinks>
  <pageMargins left="0.7" right="0.7" top="0.75" bottom="0.75" header="0.3" footer="0.3"/>
  <pageSetup paperSize="9" scale="73" orientation="portrait" r:id="rId1"/>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C0DA"/>
  </sheetPr>
  <dimension ref="A1:I63"/>
  <sheetViews>
    <sheetView workbookViewId="0"/>
  </sheetViews>
  <sheetFormatPr defaultColWidth="8.5703125" defaultRowHeight="15" x14ac:dyDescent="0.25"/>
  <cols>
    <col min="1" max="1" width="142.42578125" style="42" customWidth="1"/>
    <col min="2" max="2" width="14.5703125" style="328" customWidth="1"/>
    <col min="3" max="3" width="19" style="49" customWidth="1"/>
    <col min="4" max="4" width="1.5703125" style="42" customWidth="1"/>
    <col min="5" max="16384" width="8.5703125" style="42"/>
  </cols>
  <sheetData>
    <row r="1" spans="1:9" customFormat="1" ht="40.35" customHeight="1" x14ac:dyDescent="0.25">
      <c r="A1" s="7" t="s">
        <v>562</v>
      </c>
      <c r="B1" s="321"/>
      <c r="D1" s="35"/>
    </row>
    <row r="2" spans="1:9" customFormat="1" ht="15" customHeight="1" x14ac:dyDescent="0.25">
      <c r="A2" s="24" t="s">
        <v>21</v>
      </c>
      <c r="B2" s="321"/>
    </row>
    <row r="3" spans="1:9" s="39" customFormat="1" ht="45" x14ac:dyDescent="0.25">
      <c r="A3" s="110"/>
      <c r="B3" s="322" t="s">
        <v>25</v>
      </c>
      <c r="C3" s="267" t="s">
        <v>563</v>
      </c>
      <c r="I3"/>
    </row>
    <row r="4" spans="1:9" s="39" customFormat="1" x14ac:dyDescent="0.25">
      <c r="A4" s="110"/>
      <c r="B4" s="322" t="s">
        <v>163</v>
      </c>
      <c r="C4" s="250"/>
      <c r="I4"/>
    </row>
    <row r="5" spans="1:9" x14ac:dyDescent="0.25">
      <c r="A5" s="257" t="s">
        <v>564</v>
      </c>
      <c r="B5" s="323"/>
      <c r="C5" s="251"/>
      <c r="I5"/>
    </row>
    <row r="6" spans="1:9" x14ac:dyDescent="0.25">
      <c r="A6" s="258" t="s">
        <v>565</v>
      </c>
      <c r="B6" s="323"/>
      <c r="C6" s="251"/>
      <c r="I6"/>
    </row>
    <row r="7" spans="1:9" x14ac:dyDescent="0.25">
      <c r="A7" s="259" t="s">
        <v>566</v>
      </c>
      <c r="B7" s="323">
        <f>'Compliance Prudential Standands'!C3</f>
        <v>0</v>
      </c>
      <c r="C7" s="338"/>
      <c r="E7" s="113" t="s">
        <v>117</v>
      </c>
      <c r="I7"/>
    </row>
    <row r="8" spans="1:9" x14ac:dyDescent="0.25">
      <c r="A8" s="259" t="s">
        <v>567</v>
      </c>
      <c r="B8" s="323">
        <f>'Compliance Prudential Standands'!C5</f>
        <v>0</v>
      </c>
      <c r="C8" s="338"/>
      <c r="E8" s="113" t="s">
        <v>117</v>
      </c>
      <c r="I8"/>
    </row>
    <row r="9" spans="1:9" x14ac:dyDescent="0.25">
      <c r="A9" s="259" t="s">
        <v>568</v>
      </c>
      <c r="B9" s="324">
        <f>'Compliance with Permitted Uses'!E43</f>
        <v>0</v>
      </c>
      <c r="C9" s="339"/>
      <c r="E9" s="113" t="s">
        <v>117</v>
      </c>
      <c r="I9"/>
    </row>
    <row r="10" spans="1:9" x14ac:dyDescent="0.25">
      <c r="A10" s="260" t="s">
        <v>569</v>
      </c>
      <c r="B10" s="325">
        <f>B7-B8-B9</f>
        <v>0</v>
      </c>
      <c r="C10" s="253" t="e">
        <f>B10/B$10</f>
        <v>#DIV/0!</v>
      </c>
      <c r="E10" s="113" t="s">
        <v>48</v>
      </c>
      <c r="I10"/>
    </row>
    <row r="11" spans="1:9" x14ac:dyDescent="0.25">
      <c r="A11" s="259"/>
      <c r="B11" s="324"/>
      <c r="C11" s="252"/>
      <c r="I11"/>
    </row>
    <row r="12" spans="1:9" x14ac:dyDescent="0.25">
      <c r="A12" s="261" t="s">
        <v>570</v>
      </c>
      <c r="B12" s="324"/>
      <c r="C12" s="252"/>
      <c r="I12"/>
    </row>
    <row r="13" spans="1:9" x14ac:dyDescent="0.25">
      <c r="A13" s="259" t="s">
        <v>571</v>
      </c>
      <c r="B13" s="324">
        <f>'Compliance with Permitted Uses'!E44</f>
        <v>0</v>
      </c>
      <c r="C13" s="339" t="e">
        <f>B13/B$10</f>
        <v>#DIV/0!</v>
      </c>
      <c r="E13" s="113" t="s">
        <v>117</v>
      </c>
      <c r="I13"/>
    </row>
    <row r="14" spans="1:9" x14ac:dyDescent="0.25">
      <c r="A14" s="263" t="s">
        <v>572</v>
      </c>
      <c r="B14" s="324">
        <v>0</v>
      </c>
      <c r="C14" s="252" t="e">
        <f>B14/B$10</f>
        <v>#DIV/0!</v>
      </c>
      <c r="E14" s="113" t="s">
        <v>97</v>
      </c>
      <c r="I14"/>
    </row>
    <row r="15" spans="1:9" x14ac:dyDescent="0.25">
      <c r="A15" s="262" t="s">
        <v>573</v>
      </c>
      <c r="B15" s="326"/>
      <c r="C15" s="254"/>
      <c r="I15"/>
    </row>
    <row r="16" spans="1:9" x14ac:dyDescent="0.25">
      <c r="A16" s="263" t="s">
        <v>571</v>
      </c>
      <c r="B16" s="324">
        <f>'Compliance with Permitted Uses'!E51</f>
        <v>0</v>
      </c>
      <c r="C16" s="339" t="e">
        <f t="shared" ref="C16:C27" si="0">B16/B$10</f>
        <v>#DIV/0!</v>
      </c>
      <c r="E16" s="113" t="s">
        <v>117</v>
      </c>
      <c r="I16"/>
    </row>
    <row r="17" spans="1:9" x14ac:dyDescent="0.25">
      <c r="A17" s="263" t="s">
        <v>574</v>
      </c>
      <c r="B17" s="324">
        <v>0</v>
      </c>
      <c r="C17" s="252" t="e">
        <f t="shared" si="0"/>
        <v>#DIV/0!</v>
      </c>
      <c r="E17" s="113" t="s">
        <v>97</v>
      </c>
      <c r="I17"/>
    </row>
    <row r="18" spans="1:9" x14ac:dyDescent="0.25">
      <c r="A18" s="259" t="s">
        <v>575</v>
      </c>
      <c r="B18" s="326"/>
      <c r="C18" s="254"/>
      <c r="E18" s="113"/>
      <c r="I18"/>
    </row>
    <row r="19" spans="1:9" x14ac:dyDescent="0.25">
      <c r="A19" s="263" t="s">
        <v>576</v>
      </c>
      <c r="B19" s="324">
        <v>0</v>
      </c>
      <c r="C19" s="252" t="e">
        <f t="shared" si="0"/>
        <v>#DIV/0!</v>
      </c>
      <c r="E19" s="113" t="s">
        <v>97</v>
      </c>
      <c r="H19" s="113"/>
      <c r="I19"/>
    </row>
    <row r="20" spans="1:9" x14ac:dyDescent="0.25">
      <c r="A20" s="263" t="s">
        <v>577</v>
      </c>
      <c r="B20" s="324">
        <v>0</v>
      </c>
      <c r="C20" s="252" t="e">
        <f t="shared" si="0"/>
        <v>#DIV/0!</v>
      </c>
      <c r="E20" s="113" t="s">
        <v>97</v>
      </c>
      <c r="I20"/>
    </row>
    <row r="21" spans="1:9" x14ac:dyDescent="0.25">
      <c r="A21" s="263" t="s">
        <v>578</v>
      </c>
      <c r="B21" s="324">
        <v>0</v>
      </c>
      <c r="C21" s="252" t="e">
        <f t="shared" si="0"/>
        <v>#DIV/0!</v>
      </c>
      <c r="E21" s="113" t="s">
        <v>97</v>
      </c>
      <c r="I21"/>
    </row>
    <row r="22" spans="1:9" x14ac:dyDescent="0.25">
      <c r="A22" s="263" t="s">
        <v>579</v>
      </c>
      <c r="B22" s="324">
        <v>0</v>
      </c>
      <c r="C22" s="252" t="e">
        <f t="shared" si="0"/>
        <v>#DIV/0!</v>
      </c>
      <c r="E22" s="113" t="s">
        <v>97</v>
      </c>
      <c r="I22"/>
    </row>
    <row r="23" spans="1:9" x14ac:dyDescent="0.25">
      <c r="A23" s="263" t="s">
        <v>580</v>
      </c>
      <c r="B23" s="324">
        <v>0</v>
      </c>
      <c r="C23" s="252" t="e">
        <f t="shared" si="0"/>
        <v>#DIV/0!</v>
      </c>
      <c r="E23" s="113" t="s">
        <v>97</v>
      </c>
      <c r="I23"/>
    </row>
    <row r="24" spans="1:9" x14ac:dyDescent="0.25">
      <c r="A24" s="263" t="s">
        <v>581</v>
      </c>
      <c r="B24" s="324">
        <v>0</v>
      </c>
      <c r="C24" s="252" t="e">
        <f>B24/B$10</f>
        <v>#DIV/0!</v>
      </c>
      <c r="E24" s="113" t="s">
        <v>97</v>
      </c>
      <c r="I24"/>
    </row>
    <row r="25" spans="1:9" x14ac:dyDescent="0.25">
      <c r="A25" s="259" t="s">
        <v>582</v>
      </c>
      <c r="B25" s="324">
        <f>'Compliance with Permitted Uses'!E49</f>
        <v>0</v>
      </c>
      <c r="C25" s="339" t="e">
        <f t="shared" si="0"/>
        <v>#DIV/0!</v>
      </c>
      <c r="E25" s="113" t="s">
        <v>117</v>
      </c>
      <c r="I25"/>
    </row>
    <row r="26" spans="1:9" x14ac:dyDescent="0.25">
      <c r="A26" s="259" t="s">
        <v>583</v>
      </c>
      <c r="B26" s="324">
        <v>0</v>
      </c>
      <c r="C26" s="252" t="e">
        <f>B26/B$10</f>
        <v>#DIV/0!</v>
      </c>
      <c r="E26" s="113" t="s">
        <v>97</v>
      </c>
      <c r="I26"/>
    </row>
    <row r="27" spans="1:9" x14ac:dyDescent="0.25">
      <c r="A27" s="260" t="s">
        <v>584</v>
      </c>
      <c r="B27" s="325">
        <f>SUM(B13,B16,B19:B23,B25:B26)-B14-B17-B24</f>
        <v>0</v>
      </c>
      <c r="C27" s="253" t="e">
        <f t="shared" si="0"/>
        <v>#DIV/0!</v>
      </c>
      <c r="E27" s="113" t="s">
        <v>48</v>
      </c>
      <c r="I27"/>
    </row>
    <row r="28" spans="1:9" x14ac:dyDescent="0.25">
      <c r="A28" s="259"/>
      <c r="B28" s="324"/>
      <c r="C28" s="252"/>
      <c r="I28"/>
    </row>
    <row r="29" spans="1:9" x14ac:dyDescent="0.25">
      <c r="A29" s="261" t="s">
        <v>585</v>
      </c>
      <c r="B29" s="324"/>
      <c r="C29" s="252"/>
      <c r="I29"/>
    </row>
    <row r="30" spans="1:9" x14ac:dyDescent="0.25">
      <c r="A30" s="259" t="s">
        <v>586</v>
      </c>
      <c r="B30" s="324">
        <f>B27</f>
        <v>0</v>
      </c>
      <c r="C30" s="252" t="e">
        <f t="shared" ref="C30:C48" si="1">B30/B$10</f>
        <v>#DIV/0!</v>
      </c>
      <c r="E30" s="113" t="s">
        <v>48</v>
      </c>
      <c r="I30"/>
    </row>
    <row r="31" spans="1:9" x14ac:dyDescent="0.25">
      <c r="A31" s="259" t="s">
        <v>587</v>
      </c>
      <c r="B31" s="324">
        <f>'AP (Cash Flow)'!C45-B33-B34</f>
        <v>0</v>
      </c>
      <c r="C31" s="252" t="e">
        <f t="shared" si="1"/>
        <v>#DIV/0!</v>
      </c>
      <c r="E31" s="113" t="s">
        <v>588</v>
      </c>
      <c r="I31"/>
    </row>
    <row r="32" spans="1:9" x14ac:dyDescent="0.25">
      <c r="A32" s="259" t="s">
        <v>589</v>
      </c>
      <c r="B32" s="326"/>
      <c r="C32" s="254"/>
      <c r="I32"/>
    </row>
    <row r="33" spans="1:9" x14ac:dyDescent="0.25">
      <c r="A33" s="264" t="s">
        <v>590</v>
      </c>
      <c r="B33" s="324">
        <f>'Compliance with Permitted Uses'!E45</f>
        <v>0</v>
      </c>
      <c r="C33" s="339" t="e">
        <f t="shared" si="1"/>
        <v>#DIV/0!</v>
      </c>
      <c r="E33" s="113" t="s">
        <v>117</v>
      </c>
      <c r="I33"/>
    </row>
    <row r="34" spans="1:9" x14ac:dyDescent="0.25">
      <c r="A34" s="264" t="s">
        <v>591</v>
      </c>
      <c r="B34" s="324">
        <f>'Compliance with Permitted Uses'!E47</f>
        <v>0</v>
      </c>
      <c r="C34" s="339" t="e">
        <f t="shared" si="1"/>
        <v>#DIV/0!</v>
      </c>
      <c r="E34" s="113" t="s">
        <v>117</v>
      </c>
      <c r="I34"/>
    </row>
    <row r="35" spans="1:9" x14ac:dyDescent="0.25">
      <c r="A35" s="264" t="s">
        <v>592</v>
      </c>
      <c r="B35" s="326"/>
      <c r="C35" s="254"/>
      <c r="E35" s="113"/>
      <c r="I35"/>
    </row>
    <row r="36" spans="1:9" x14ac:dyDescent="0.25">
      <c r="A36" s="265" t="s">
        <v>593</v>
      </c>
      <c r="B36" s="324">
        <v>0</v>
      </c>
      <c r="C36" s="252" t="e">
        <f t="shared" si="1"/>
        <v>#DIV/0!</v>
      </c>
      <c r="E36" s="113" t="s">
        <v>97</v>
      </c>
      <c r="I36"/>
    </row>
    <row r="37" spans="1:9" x14ac:dyDescent="0.25">
      <c r="A37" s="265" t="s">
        <v>594</v>
      </c>
      <c r="B37" s="324">
        <v>0</v>
      </c>
      <c r="C37" s="252" t="e">
        <f t="shared" si="1"/>
        <v>#DIV/0!</v>
      </c>
      <c r="E37" s="113" t="s">
        <v>97</v>
      </c>
      <c r="I37"/>
    </row>
    <row r="38" spans="1:9" x14ac:dyDescent="0.25">
      <c r="A38" s="265" t="s">
        <v>595</v>
      </c>
      <c r="B38" s="324">
        <v>0</v>
      </c>
      <c r="C38" s="252" t="e">
        <f t="shared" si="1"/>
        <v>#DIV/0!</v>
      </c>
      <c r="E38" s="113" t="s">
        <v>97</v>
      </c>
      <c r="I38"/>
    </row>
    <row r="39" spans="1:9" x14ac:dyDescent="0.25">
      <c r="A39" s="265" t="s">
        <v>596</v>
      </c>
      <c r="B39" s="324">
        <v>0</v>
      </c>
      <c r="C39" s="252" t="e">
        <f>B39/B$10</f>
        <v>#DIV/0!</v>
      </c>
      <c r="E39" s="113" t="s">
        <v>97</v>
      </c>
      <c r="I39"/>
    </row>
    <row r="40" spans="1:9" x14ac:dyDescent="0.25">
      <c r="A40" s="265" t="s">
        <v>597</v>
      </c>
      <c r="B40" s="324">
        <v>0</v>
      </c>
      <c r="C40" s="252" t="e">
        <f t="shared" si="1"/>
        <v>#DIV/0!</v>
      </c>
      <c r="E40" s="113" t="s">
        <v>97</v>
      </c>
      <c r="I40"/>
    </row>
    <row r="41" spans="1:9" x14ac:dyDescent="0.25">
      <c r="A41" s="265" t="s">
        <v>598</v>
      </c>
      <c r="B41" s="324">
        <v>0</v>
      </c>
      <c r="C41" s="252" t="e">
        <f t="shared" si="1"/>
        <v>#DIV/0!</v>
      </c>
      <c r="E41" s="113" t="s">
        <v>97</v>
      </c>
      <c r="I41"/>
    </row>
    <row r="42" spans="1:9" x14ac:dyDescent="0.25">
      <c r="A42" s="265" t="s">
        <v>599</v>
      </c>
      <c r="B42" s="324">
        <v>0</v>
      </c>
      <c r="C42" s="252" t="e">
        <f t="shared" si="1"/>
        <v>#DIV/0!</v>
      </c>
      <c r="E42" s="113" t="s">
        <v>97</v>
      </c>
      <c r="I42"/>
    </row>
    <row r="43" spans="1:9" x14ac:dyDescent="0.25">
      <c r="A43" s="265" t="s">
        <v>600</v>
      </c>
      <c r="B43" s="324">
        <v>0</v>
      </c>
      <c r="C43" s="252" t="e">
        <f t="shared" si="1"/>
        <v>#DIV/0!</v>
      </c>
      <c r="E43" s="113" t="s">
        <v>97</v>
      </c>
      <c r="I43"/>
    </row>
    <row r="44" spans="1:9" x14ac:dyDescent="0.25">
      <c r="A44" s="265" t="s">
        <v>601</v>
      </c>
      <c r="B44" s="324">
        <v>0</v>
      </c>
      <c r="C44" s="252" t="e">
        <f t="shared" si="1"/>
        <v>#DIV/0!</v>
      </c>
      <c r="E44" s="113" t="s">
        <v>97</v>
      </c>
      <c r="I44"/>
    </row>
    <row r="45" spans="1:9" x14ac:dyDescent="0.25">
      <c r="A45" s="259" t="s">
        <v>602</v>
      </c>
      <c r="B45" s="324">
        <f>'Compliance with Permitted Uses'!E55</f>
        <v>0</v>
      </c>
      <c r="C45" s="339" t="e">
        <f t="shared" si="1"/>
        <v>#DIV/0!</v>
      </c>
      <c r="E45" s="113" t="s">
        <v>117</v>
      </c>
      <c r="I45"/>
    </row>
    <row r="46" spans="1:9" x14ac:dyDescent="0.25">
      <c r="A46" s="260" t="s">
        <v>603</v>
      </c>
      <c r="B46" s="325">
        <f>SUM(B30:B31,B33:B34,B36:B44)-B45</f>
        <v>0</v>
      </c>
      <c r="C46" s="253" t="e">
        <f t="shared" si="1"/>
        <v>#DIV/0!</v>
      </c>
      <c r="E46" s="113" t="s">
        <v>48</v>
      </c>
      <c r="I46"/>
    </row>
    <row r="47" spans="1:9" x14ac:dyDescent="0.25">
      <c r="A47" s="259"/>
      <c r="B47" s="324"/>
      <c r="C47" s="252"/>
      <c r="I47"/>
    </row>
    <row r="48" spans="1:9" x14ac:dyDescent="0.25">
      <c r="A48" s="266" t="s">
        <v>604</v>
      </c>
      <c r="B48" s="327">
        <f>-B10+B46</f>
        <v>0</v>
      </c>
      <c r="C48" s="255" t="e">
        <f t="shared" si="1"/>
        <v>#DIV/0!</v>
      </c>
      <c r="I48"/>
    </row>
    <row r="49" spans="1:9" x14ac:dyDescent="0.25">
      <c r="I49"/>
    </row>
    <row r="50" spans="1:9" x14ac:dyDescent="0.25">
      <c r="A50" s="259" t="s">
        <v>605</v>
      </c>
      <c r="B50" s="324">
        <f>SUM(B19:B23)</f>
        <v>0</v>
      </c>
      <c r="C50" s="256"/>
      <c r="E50" s="113" t="s">
        <v>48</v>
      </c>
      <c r="I50"/>
    </row>
    <row r="51" spans="1:9" x14ac:dyDescent="0.25">
      <c r="A51" s="259" t="s">
        <v>606</v>
      </c>
      <c r="B51" s="324">
        <f>'Compliance with Permitted Uses'!E48</f>
        <v>0</v>
      </c>
      <c r="C51" s="256"/>
      <c r="E51" s="113" t="s">
        <v>117</v>
      </c>
      <c r="I51"/>
    </row>
    <row r="52" spans="1:9" x14ac:dyDescent="0.25">
      <c r="A52" s="259" t="s">
        <v>607</v>
      </c>
      <c r="B52" s="327">
        <f>B51-B50</f>
        <v>0</v>
      </c>
      <c r="C52" s="256"/>
      <c r="E52" s="113" t="s">
        <v>48</v>
      </c>
      <c r="I52"/>
    </row>
    <row r="53" spans="1:9" x14ac:dyDescent="0.25">
      <c r="I53"/>
    </row>
    <row r="54" spans="1:9" x14ac:dyDescent="0.25">
      <c r="A54" s="259" t="s">
        <v>608</v>
      </c>
      <c r="B54" s="324">
        <f>SUM(B36:B44)</f>
        <v>0</v>
      </c>
      <c r="C54" s="256"/>
      <c r="E54" s="113" t="s">
        <v>48</v>
      </c>
      <c r="I54"/>
    </row>
    <row r="55" spans="1:9" x14ac:dyDescent="0.25">
      <c r="A55" s="259" t="s">
        <v>609</v>
      </c>
      <c r="B55" s="324">
        <f>'Compliance with Permitted Uses'!E46</f>
        <v>0</v>
      </c>
      <c r="C55" s="256"/>
      <c r="E55" s="113" t="s">
        <v>117</v>
      </c>
      <c r="I55"/>
    </row>
    <row r="56" spans="1:9" x14ac:dyDescent="0.25">
      <c r="A56" s="259" t="s">
        <v>607</v>
      </c>
      <c r="B56" s="327">
        <f>B55-B54</f>
        <v>0</v>
      </c>
      <c r="C56" s="256"/>
      <c r="E56" s="113" t="s">
        <v>48</v>
      </c>
      <c r="I56"/>
    </row>
    <row r="59" spans="1:9" x14ac:dyDescent="0.25">
      <c r="A59"/>
      <c r="B59"/>
      <c r="C59"/>
    </row>
    <row r="60" spans="1:9" x14ac:dyDescent="0.25">
      <c r="A60"/>
      <c r="B60"/>
      <c r="C60"/>
    </row>
    <row r="61" spans="1:9" x14ac:dyDescent="0.25">
      <c r="A61"/>
      <c r="B61"/>
      <c r="C61"/>
    </row>
    <row r="62" spans="1:9" x14ac:dyDescent="0.25">
      <c r="A62"/>
      <c r="B62"/>
      <c r="C62"/>
    </row>
    <row r="63" spans="1:9" x14ac:dyDescent="0.25">
      <c r="A63"/>
      <c r="B63"/>
      <c r="C6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C0DA"/>
  </sheetPr>
  <dimension ref="A1:F12"/>
  <sheetViews>
    <sheetView workbookViewId="0"/>
  </sheetViews>
  <sheetFormatPr defaultColWidth="9.42578125" defaultRowHeight="15" x14ac:dyDescent="0.25"/>
  <cols>
    <col min="1" max="1" width="73.5703125" customWidth="1"/>
    <col min="3" max="3" width="9.5703125" customWidth="1"/>
  </cols>
  <sheetData>
    <row r="1" spans="1:6" ht="21" x14ac:dyDescent="0.25">
      <c r="A1" s="7" t="s">
        <v>635</v>
      </c>
    </row>
    <row r="3" spans="1:6" ht="54" x14ac:dyDescent="0.25">
      <c r="A3" s="298" t="s">
        <v>636</v>
      </c>
      <c r="B3" s="192" t="s">
        <v>637</v>
      </c>
      <c r="C3" s="193"/>
      <c r="D3" s="194" t="s">
        <v>638</v>
      </c>
      <c r="E3" s="299"/>
      <c r="F3" s="172"/>
    </row>
    <row r="5" spans="1:6" ht="69" x14ac:dyDescent="0.25">
      <c r="A5" s="298" t="s">
        <v>639</v>
      </c>
      <c r="B5" s="192" t="s">
        <v>637</v>
      </c>
      <c r="C5" s="193"/>
      <c r="D5" s="194" t="s">
        <v>638</v>
      </c>
      <c r="E5" s="299"/>
    </row>
    <row r="7" spans="1:6" ht="16.5" customHeight="1" x14ac:dyDescent="0.25"/>
    <row r="9" spans="1:6" ht="13.5" customHeight="1" x14ac:dyDescent="0.25">
      <c r="A9" s="307"/>
      <c r="B9" s="57"/>
    </row>
    <row r="10" spans="1:6" x14ac:dyDescent="0.25">
      <c r="A10" s="307"/>
      <c r="B10" s="57"/>
    </row>
    <row r="11" spans="1:6" x14ac:dyDescent="0.25">
      <c r="A11" s="307"/>
      <c r="B11" s="57"/>
    </row>
    <row r="12" spans="1:6" x14ac:dyDescent="0.25">
      <c r="A12" s="307"/>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59999389629810485"/>
  </sheetPr>
  <dimension ref="A1:I42"/>
  <sheetViews>
    <sheetView workbookViewId="0"/>
  </sheetViews>
  <sheetFormatPr defaultColWidth="25.5703125" defaultRowHeight="15" x14ac:dyDescent="0.25"/>
  <cols>
    <col min="1" max="1" width="2.5703125" customWidth="1"/>
    <col min="2" max="2" width="65.5703125" customWidth="1"/>
    <col min="4" max="4" width="1.5703125" customWidth="1"/>
    <col min="5" max="5" width="25.5703125" style="63"/>
  </cols>
  <sheetData>
    <row r="1" spans="1:5" ht="40.35" customHeight="1" x14ac:dyDescent="0.25">
      <c r="A1" s="26" t="s">
        <v>22</v>
      </c>
      <c r="B1" s="531" t="s">
        <v>610</v>
      </c>
      <c r="C1" s="531"/>
    </row>
    <row r="2" spans="1:5" x14ac:dyDescent="0.25">
      <c r="C2" s="82" t="s">
        <v>611</v>
      </c>
    </row>
    <row r="3" spans="1:5" ht="20.25" customHeight="1" thickBot="1" x14ac:dyDescent="0.3">
      <c r="A3" s="270"/>
      <c r="B3" s="271" t="s">
        <v>66</v>
      </c>
      <c r="C3" s="28"/>
    </row>
    <row r="4" spans="1:5" ht="15.95" customHeight="1" thickBot="1" x14ac:dyDescent="0.3">
      <c r="B4" s="2" t="s">
        <v>612</v>
      </c>
      <c r="C4" s="27">
        <v>0</v>
      </c>
    </row>
    <row r="5" spans="1:5" ht="15.95" customHeight="1" thickBot="1" x14ac:dyDescent="0.3">
      <c r="B5" s="2" t="s">
        <v>613</v>
      </c>
      <c r="C5" s="27">
        <v>0</v>
      </c>
    </row>
    <row r="6" spans="1:5" ht="15.95" customHeight="1" thickBot="1" x14ac:dyDescent="0.3">
      <c r="B6" s="3" t="s">
        <v>70</v>
      </c>
      <c r="C6" s="72">
        <v>0</v>
      </c>
    </row>
    <row r="7" spans="1:5" ht="15.95" customHeight="1" thickBot="1" x14ac:dyDescent="0.3">
      <c r="B7" s="77" t="s">
        <v>614</v>
      </c>
      <c r="C7" s="73">
        <f>SUM(C4:C6)</f>
        <v>0</v>
      </c>
      <c r="E7" s="63" t="s">
        <v>48</v>
      </c>
    </row>
    <row r="8" spans="1:5" ht="8.1" customHeight="1" x14ac:dyDescent="0.25"/>
    <row r="9" spans="1:5" ht="20.25" customHeight="1" thickBot="1" x14ac:dyDescent="0.3">
      <c r="A9" s="270"/>
      <c r="B9" s="271" t="s">
        <v>72</v>
      </c>
      <c r="C9" s="28"/>
    </row>
    <row r="10" spans="1:5" ht="15.75" thickBot="1" x14ac:dyDescent="0.3">
      <c r="B10" s="3" t="s">
        <v>615</v>
      </c>
      <c r="C10" s="27">
        <v>0</v>
      </c>
    </row>
    <row r="11" spans="1:5" ht="15.75" thickBot="1" x14ac:dyDescent="0.3">
      <c r="B11" s="3" t="s">
        <v>616</v>
      </c>
      <c r="C11" s="27">
        <v>0</v>
      </c>
    </row>
    <row r="12" spans="1:5" ht="15.75" thickBot="1" x14ac:dyDescent="0.3">
      <c r="B12" s="3" t="s">
        <v>617</v>
      </c>
      <c r="C12" s="27">
        <v>0</v>
      </c>
    </row>
    <row r="13" spans="1:5" ht="15.75" thickBot="1" x14ac:dyDescent="0.3">
      <c r="B13" s="3" t="s">
        <v>618</v>
      </c>
      <c r="C13" s="27">
        <v>0</v>
      </c>
    </row>
    <row r="14" spans="1:5" ht="15.75" thickBot="1" x14ac:dyDescent="0.3">
      <c r="B14" s="3" t="s">
        <v>619</v>
      </c>
      <c r="C14" s="27">
        <v>0</v>
      </c>
    </row>
    <row r="15" spans="1:5" ht="15.75" thickBot="1" x14ac:dyDescent="0.3">
      <c r="B15" s="3" t="s">
        <v>620</v>
      </c>
      <c r="C15" s="27">
        <v>0</v>
      </c>
    </row>
    <row r="16" spans="1:5" ht="15.75" thickBot="1" x14ac:dyDescent="0.3">
      <c r="B16" s="3" t="s">
        <v>621</v>
      </c>
      <c r="C16" s="27">
        <v>0</v>
      </c>
    </row>
    <row r="17" spans="1:9" ht="15.75" thickBot="1" x14ac:dyDescent="0.3">
      <c r="B17" s="3" t="s">
        <v>622</v>
      </c>
      <c r="C17" s="27">
        <v>0</v>
      </c>
    </row>
    <row r="18" spans="1:9" ht="15.75" thickBot="1" x14ac:dyDescent="0.3">
      <c r="B18" s="3" t="s">
        <v>623</v>
      </c>
      <c r="C18" s="27">
        <v>0</v>
      </c>
    </row>
    <row r="19" spans="1:9" ht="15.75" thickBot="1" x14ac:dyDescent="0.3">
      <c r="B19" s="3" t="s">
        <v>82</v>
      </c>
      <c r="C19" s="72">
        <v>0</v>
      </c>
    </row>
    <row r="20" spans="1:9" s="83" customFormat="1" ht="15.75" thickBot="1" x14ac:dyDescent="0.3">
      <c r="B20" s="4" t="s">
        <v>624</v>
      </c>
      <c r="C20" s="73">
        <f>SUM(C10:C19)</f>
        <v>0</v>
      </c>
      <c r="E20" s="63" t="s">
        <v>48</v>
      </c>
      <c r="I20"/>
    </row>
    <row r="21" spans="1:9" ht="8.1" customHeight="1" x14ac:dyDescent="0.25"/>
    <row r="22" spans="1:9" ht="20.25" customHeight="1" thickBot="1" x14ac:dyDescent="0.3">
      <c r="A22" s="270"/>
      <c r="B22" s="271" t="s">
        <v>625</v>
      </c>
      <c r="C22" s="80">
        <f>C7-C20</f>
        <v>0</v>
      </c>
      <c r="D22" s="31"/>
      <c r="E22" s="63" t="s">
        <v>48</v>
      </c>
    </row>
    <row r="23" spans="1:9" ht="20.25" customHeight="1" x14ac:dyDescent="0.25">
      <c r="D23" s="31"/>
    </row>
    <row r="24" spans="1:9" ht="20.25" customHeight="1" x14ac:dyDescent="0.25">
      <c r="D24" s="31"/>
    </row>
    <row r="25" spans="1:9" ht="20.25" customHeight="1" x14ac:dyDescent="0.25">
      <c r="A25" s="421"/>
      <c r="B25" s="422"/>
      <c r="C25" s="423" t="s">
        <v>611</v>
      </c>
      <c r="D25" s="422"/>
      <c r="E25" s="424" t="s">
        <v>626</v>
      </c>
      <c r="F25" s="424" t="s">
        <v>626</v>
      </c>
    </row>
    <row r="26" spans="1:9" ht="15" customHeight="1" x14ac:dyDescent="0.25"/>
    <row r="27" spans="1:9" ht="15" customHeight="1" x14ac:dyDescent="0.25">
      <c r="B27" s="84" t="s">
        <v>627</v>
      </c>
    </row>
    <row r="28" spans="1:9" s="63" customFormat="1" ht="15.75" thickBot="1" x14ac:dyDescent="0.3">
      <c r="B28" s="66" t="s">
        <v>628</v>
      </c>
      <c r="C28" s="132">
        <f>SUM(E28:F28)</f>
        <v>0</v>
      </c>
      <c r="E28" s="329">
        <v>0</v>
      </c>
      <c r="F28" s="330">
        <v>0</v>
      </c>
      <c r="I28"/>
    </row>
    <row r="29" spans="1:9" s="63" customFormat="1" ht="8.1" customHeight="1" thickBot="1" x14ac:dyDescent="0.3">
      <c r="B29" s="66"/>
      <c r="C29" s="132"/>
      <c r="I29"/>
    </row>
    <row r="30" spans="1:9" s="63" customFormat="1" ht="15.75" thickBot="1" x14ac:dyDescent="0.3">
      <c r="B30" s="66" t="s">
        <v>629</v>
      </c>
      <c r="C30" s="296">
        <f>SUM(E30:F30)</f>
        <v>0</v>
      </c>
      <c r="E30" s="295">
        <v>0</v>
      </c>
      <c r="F30" s="295">
        <v>0</v>
      </c>
      <c r="G30" s="63" t="s">
        <v>97</v>
      </c>
      <c r="I30"/>
    </row>
    <row r="31" spans="1:9" s="63" customFormat="1" ht="15.75" thickBot="1" x14ac:dyDescent="0.3">
      <c r="B31" s="66" t="s">
        <v>630</v>
      </c>
      <c r="C31" s="296">
        <f>SUM(E31:F31)</f>
        <v>0</v>
      </c>
      <c r="E31" s="295">
        <v>0</v>
      </c>
      <c r="F31" s="295">
        <v>0</v>
      </c>
      <c r="G31" s="63" t="s">
        <v>97</v>
      </c>
      <c r="I31"/>
    </row>
    <row r="32" spans="1:9" s="63" customFormat="1" ht="15.75" thickBot="1" x14ac:dyDescent="0.3">
      <c r="B32" s="306" t="s">
        <v>631</v>
      </c>
      <c r="C32" s="295"/>
      <c r="I32"/>
    </row>
    <row r="33" spans="2:9" s="63" customFormat="1" ht="15.75" thickBot="1" x14ac:dyDescent="0.3">
      <c r="B33" s="277" t="s">
        <v>632</v>
      </c>
      <c r="C33" s="296">
        <f>SUM(E33:F33)</f>
        <v>0</v>
      </c>
      <c r="E33" s="295">
        <v>0</v>
      </c>
      <c r="F33" s="295">
        <v>0</v>
      </c>
      <c r="G33" s="63" t="s">
        <v>97</v>
      </c>
      <c r="I33"/>
    </row>
    <row r="34" spans="2:9" ht="15.75" thickBot="1" x14ac:dyDescent="0.3">
      <c r="B34" s="277" t="s">
        <v>633</v>
      </c>
      <c r="C34" s="296">
        <f>SUM(E34:F34)</f>
        <v>0</v>
      </c>
      <c r="D34" s="63"/>
      <c r="E34" s="296">
        <v>0</v>
      </c>
      <c r="F34" s="296">
        <v>0</v>
      </c>
      <c r="G34" s="63" t="s">
        <v>97</v>
      </c>
    </row>
    <row r="35" spans="2:9" ht="15.75" thickBot="1" x14ac:dyDescent="0.3">
      <c r="B35" s="269" t="s">
        <v>634</v>
      </c>
      <c r="C35" s="297">
        <f>SUM(C33:C34)</f>
        <v>0</v>
      </c>
      <c r="E35" s="297">
        <f>SUM(E33:E34)</f>
        <v>0</v>
      </c>
      <c r="F35" s="297">
        <f>SUM(F33:F34)</f>
        <v>0</v>
      </c>
      <c r="G35" s="63" t="s">
        <v>48</v>
      </c>
    </row>
    <row r="39" spans="2:9" x14ac:dyDescent="0.25">
      <c r="B39" s="307"/>
      <c r="C39" s="57"/>
    </row>
    <row r="40" spans="2:9" x14ac:dyDescent="0.25">
      <c r="B40" s="307"/>
      <c r="C40" s="57"/>
    </row>
    <row r="41" spans="2:9" x14ac:dyDescent="0.25">
      <c r="B41" s="307"/>
      <c r="C41" s="57"/>
    </row>
    <row r="42" spans="2:9" x14ac:dyDescent="0.25">
      <c r="B42" s="307"/>
    </row>
  </sheetData>
  <mergeCells count="1">
    <mergeCell ref="B1:C1"/>
  </mergeCells>
  <hyperlinks>
    <hyperlink ref="A1" location="Cover!A1" display="&lt;&lt; Back" xr:uid="{00000000-0004-0000-1300-000000000000}"/>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E979-A5A5-4489-A223-BB289E6D3B40}">
  <sheetPr>
    <tabColor theme="5" tint="0.59999389629810485"/>
  </sheetPr>
  <dimension ref="A1:D27"/>
  <sheetViews>
    <sheetView workbookViewId="0"/>
  </sheetViews>
  <sheetFormatPr defaultColWidth="25.5703125" defaultRowHeight="15" x14ac:dyDescent="0.25"/>
  <cols>
    <col min="1" max="1" width="2.5703125" customWidth="1"/>
    <col min="2" max="2" width="61.42578125" customWidth="1"/>
    <col min="3" max="3" width="18.5703125" customWidth="1"/>
  </cols>
  <sheetData>
    <row r="1" spans="1:4" ht="40.35" customHeight="1" x14ac:dyDescent="0.25">
      <c r="A1" s="16" t="s">
        <v>22</v>
      </c>
      <c r="B1" s="7" t="s">
        <v>640</v>
      </c>
    </row>
    <row r="2" spans="1:4" ht="15" customHeight="1" x14ac:dyDescent="0.25">
      <c r="C2" s="85" t="s">
        <v>641</v>
      </c>
    </row>
    <row r="3" spans="1:4" ht="20.25" customHeight="1" thickBot="1" x14ac:dyDescent="0.3">
      <c r="A3" s="270"/>
      <c r="B3" s="271" t="s">
        <v>66</v>
      </c>
      <c r="C3" s="88"/>
    </row>
    <row r="4" spans="1:4" s="6" customFormat="1" ht="15.75" thickBot="1" x14ac:dyDescent="0.3">
      <c r="B4" s="9" t="s">
        <v>642</v>
      </c>
      <c r="C4" s="290">
        <f>'HCP (I&amp;E)'!C5+'HCP (I&amp;E)'!C6+'HCP (I&amp;E)'!C7+'HCP (I&amp;E)'!C8</f>
        <v>0</v>
      </c>
      <c r="D4" s="68" t="s">
        <v>117</v>
      </c>
    </row>
    <row r="5" spans="1:4" ht="15.75" thickBot="1" x14ac:dyDescent="0.3">
      <c r="B5" s="3" t="s">
        <v>643</v>
      </c>
      <c r="C5" s="290">
        <f>'HCP (I&amp;E)'!C10+'HCP (I&amp;E)'!C11+'HCP (I&amp;E)'!C12+'HCP (I&amp;E)'!C13</f>
        <v>0</v>
      </c>
      <c r="D5" s="68" t="s">
        <v>117</v>
      </c>
    </row>
    <row r="6" spans="1:4" ht="15.95" customHeight="1" thickBot="1" x14ac:dyDescent="0.3">
      <c r="B6" s="3" t="s">
        <v>644</v>
      </c>
      <c r="C6" s="290">
        <f>'HCP (I&amp;E)'!C14</f>
        <v>0</v>
      </c>
      <c r="D6" s="68" t="s">
        <v>117</v>
      </c>
    </row>
    <row r="7" spans="1:4" ht="15.95" customHeight="1" thickBot="1" x14ac:dyDescent="0.3">
      <c r="B7" s="3" t="s">
        <v>645</v>
      </c>
      <c r="C7" s="293">
        <f>'HCP (I&amp;E)'!C15</f>
        <v>0</v>
      </c>
      <c r="D7" s="68" t="s">
        <v>117</v>
      </c>
    </row>
    <row r="8" spans="1:4" ht="15.75" thickBot="1" x14ac:dyDescent="0.3">
      <c r="B8" s="3" t="s">
        <v>646</v>
      </c>
      <c r="C8" s="293">
        <f>'HCP (I&amp;E)'!C16</f>
        <v>0</v>
      </c>
      <c r="D8" s="68" t="s">
        <v>117</v>
      </c>
    </row>
    <row r="9" spans="1:4" x14ac:dyDescent="0.25">
      <c r="B9" s="86"/>
      <c r="C9" s="87"/>
    </row>
    <row r="10" spans="1:4" ht="19.7" customHeight="1" thickBot="1" x14ac:dyDescent="0.3">
      <c r="A10" s="270"/>
      <c r="B10" s="271" t="s">
        <v>71</v>
      </c>
      <c r="C10" s="80">
        <f>SUM(C4:C8)</f>
        <v>0</v>
      </c>
    </row>
    <row r="11" spans="1:4" ht="20.25" customHeight="1" x14ac:dyDescent="0.25">
      <c r="C11" t="s">
        <v>49</v>
      </c>
    </row>
    <row r="12" spans="1:4" ht="20.25" customHeight="1" thickBot="1" x14ac:dyDescent="0.3">
      <c r="A12" s="270"/>
      <c r="B12" s="271" t="s">
        <v>72</v>
      </c>
      <c r="C12" s="88" t="s">
        <v>49</v>
      </c>
    </row>
    <row r="13" spans="1:4" ht="15" customHeight="1" x14ac:dyDescent="0.25">
      <c r="B13" s="141" t="s">
        <v>647</v>
      </c>
      <c r="C13" s="143">
        <f>SUM(C14:C15)</f>
        <v>0</v>
      </c>
      <c r="D13" s="68" t="s">
        <v>48</v>
      </c>
    </row>
    <row r="14" spans="1:4" ht="15.75" thickBot="1" x14ac:dyDescent="0.3">
      <c r="B14" s="3" t="s">
        <v>648</v>
      </c>
      <c r="C14" s="290">
        <f>'HCP (I&amp;E)'!C27+'HCP (I&amp;E)'!C34</f>
        <v>0</v>
      </c>
      <c r="D14" s="68" t="s">
        <v>117</v>
      </c>
    </row>
    <row r="15" spans="1:4" ht="15.75" thickBot="1" x14ac:dyDescent="0.3">
      <c r="B15" s="3" t="s">
        <v>649</v>
      </c>
      <c r="C15" s="290">
        <f>'HCP (I&amp;E)'!C35+'HCP (I&amp;E)'!C36+'HCP (I&amp;E)'!C37+'HCP (I&amp;E)'!C38</f>
        <v>0</v>
      </c>
      <c r="D15" s="68" t="s">
        <v>117</v>
      </c>
    </row>
    <row r="16" spans="1:4" x14ac:dyDescent="0.25">
      <c r="B16" s="141" t="s">
        <v>650</v>
      </c>
      <c r="C16" s="143">
        <f>SUM(C17:C18)</f>
        <v>0</v>
      </c>
      <c r="D16" s="68" t="s">
        <v>48</v>
      </c>
    </row>
    <row r="17" spans="1:4" ht="15.75" thickBot="1" x14ac:dyDescent="0.3">
      <c r="B17" s="3" t="s">
        <v>651</v>
      </c>
      <c r="C17" s="290">
        <f>'HCP (I&amp;E)'!C48</f>
        <v>0</v>
      </c>
      <c r="D17" s="68" t="s">
        <v>117</v>
      </c>
    </row>
    <row r="18" spans="1:4" ht="15.75" thickBot="1" x14ac:dyDescent="0.3">
      <c r="B18" s="3" t="s">
        <v>652</v>
      </c>
      <c r="C18" s="290">
        <f>'HCP (I&amp;E)'!C49+'HCP (I&amp;E)'!C50+'HCP (I&amp;E)'!C51+'HCP (I&amp;E)'!C52+'HCP (I&amp;E)'!C53+'HCP (I&amp;E)'!C54</f>
        <v>0</v>
      </c>
      <c r="D18" s="68" t="s">
        <v>117</v>
      </c>
    </row>
    <row r="19" spans="1:4" ht="15.75" thickBot="1" x14ac:dyDescent="0.3">
      <c r="B19" s="3" t="s">
        <v>653</v>
      </c>
      <c r="C19" s="291">
        <f>'HCP (I&amp;E)'!C61</f>
        <v>0</v>
      </c>
      <c r="D19" s="68" t="s">
        <v>117</v>
      </c>
    </row>
    <row r="20" spans="1:4" ht="15.75" thickBot="1" x14ac:dyDescent="0.3">
      <c r="B20" s="3" t="s">
        <v>654</v>
      </c>
      <c r="C20" s="291">
        <f>'HCP (I&amp;E)'!C76</f>
        <v>0</v>
      </c>
      <c r="D20" s="68" t="s">
        <v>117</v>
      </c>
    </row>
    <row r="21" spans="1:4" ht="15.75" thickBot="1" x14ac:dyDescent="0.3">
      <c r="B21" s="3" t="s">
        <v>655</v>
      </c>
      <c r="C21" s="291">
        <f>'HCP (I&amp;E)'!C77</f>
        <v>0</v>
      </c>
      <c r="D21" s="68" t="s">
        <v>117</v>
      </c>
    </row>
    <row r="22" spans="1:4" ht="8.1" customHeight="1" x14ac:dyDescent="0.25">
      <c r="B22" s="86"/>
      <c r="C22" s="87"/>
    </row>
    <row r="23" spans="1:4" ht="16.5" thickBot="1" x14ac:dyDescent="0.3">
      <c r="A23" s="270"/>
      <c r="B23" s="271" t="s">
        <v>83</v>
      </c>
      <c r="C23" s="80">
        <f>C13+C16+SUM(C19:C21)</f>
        <v>0</v>
      </c>
    </row>
    <row r="24" spans="1:4" ht="7.5" customHeight="1" x14ac:dyDescent="0.25">
      <c r="B24" s="86"/>
      <c r="C24" s="87"/>
    </row>
    <row r="25" spans="1:4" ht="20.25" customHeight="1" thickBot="1" x14ac:dyDescent="0.3">
      <c r="A25" s="270"/>
      <c r="B25" s="271" t="s">
        <v>656</v>
      </c>
      <c r="C25" s="80">
        <f>C10-C23</f>
        <v>0</v>
      </c>
    </row>
    <row r="26" spans="1:4" ht="15" customHeight="1" x14ac:dyDescent="0.25"/>
    <row r="27" spans="1:4" ht="8.1" customHeight="1" x14ac:dyDescent="0.25">
      <c r="B27" s="86"/>
      <c r="C27" s="87"/>
    </row>
  </sheetData>
  <sheetProtection formatCells="0" formatColumns="0" formatRows="0"/>
  <hyperlinks>
    <hyperlink ref="A1" location="Cover!A1" display="&lt;&lt; Back" xr:uid="{63D26EF5-3FE9-45F6-90CD-97963E367AD2}"/>
  </hyperlinks>
  <pageMargins left="0.7" right="0.7"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I131"/>
  <sheetViews>
    <sheetView workbookViewId="0"/>
  </sheetViews>
  <sheetFormatPr defaultColWidth="25.5703125" defaultRowHeight="15" x14ac:dyDescent="0.25"/>
  <cols>
    <col min="1" max="1" width="2.5703125" customWidth="1"/>
    <col min="2" max="2" width="74.42578125" bestFit="1" customWidth="1"/>
    <col min="4" max="6" width="25.5703125" style="396"/>
    <col min="7" max="7" width="33.5703125" bestFit="1" customWidth="1"/>
    <col min="8" max="8" width="7.5703125" bestFit="1" customWidth="1"/>
  </cols>
  <sheetData>
    <row r="1" spans="1:7" ht="40.35" customHeight="1" x14ac:dyDescent="0.25">
      <c r="A1" s="26" t="s">
        <v>22</v>
      </c>
      <c r="B1" s="531" t="s">
        <v>640</v>
      </c>
      <c r="C1" s="531"/>
      <c r="D1" s="531"/>
      <c r="E1" s="531"/>
      <c r="F1" s="531"/>
    </row>
    <row r="2" spans="1:7" ht="30" x14ac:dyDescent="0.25">
      <c r="C2" s="81" t="s">
        <v>657</v>
      </c>
      <c r="D2" s="415" t="s">
        <v>26</v>
      </c>
      <c r="E2" s="415" t="s">
        <v>658</v>
      </c>
      <c r="F2" s="415" t="s">
        <v>659</v>
      </c>
    </row>
    <row r="3" spans="1:7" ht="20.25" customHeight="1" thickBot="1" x14ac:dyDescent="0.3">
      <c r="A3" s="270"/>
      <c r="B3" s="271" t="s">
        <v>66</v>
      </c>
      <c r="C3" s="28"/>
      <c r="D3" s="446"/>
      <c r="E3" s="446"/>
      <c r="F3" s="446"/>
    </row>
    <row r="4" spans="1:7" ht="15.95" customHeight="1" thickBot="1" x14ac:dyDescent="0.3">
      <c r="B4" s="331" t="s">
        <v>660</v>
      </c>
      <c r="C4" s="332">
        <f>SUM(C5:C8)</f>
        <v>0</v>
      </c>
      <c r="D4" s="447"/>
      <c r="E4" s="448">
        <f>SUM(E5:E8)</f>
        <v>0</v>
      </c>
      <c r="F4" s="448">
        <f>SUM(F5:F8)</f>
        <v>0</v>
      </c>
      <c r="G4" s="63" t="s">
        <v>48</v>
      </c>
    </row>
    <row r="5" spans="1:7" ht="15.95" customHeight="1" thickBot="1" x14ac:dyDescent="0.3">
      <c r="B5" s="275" t="s">
        <v>661</v>
      </c>
      <c r="C5" s="33">
        <f>SUM(E5:F5)</f>
        <v>0</v>
      </c>
      <c r="D5" s="449"/>
      <c r="E5" s="398">
        <v>0</v>
      </c>
      <c r="F5" s="398">
        <v>0</v>
      </c>
    </row>
    <row r="6" spans="1:7" ht="15.95" customHeight="1" thickBot="1" x14ac:dyDescent="0.3">
      <c r="B6" s="275" t="s">
        <v>662</v>
      </c>
      <c r="C6" s="33">
        <f t="shared" ref="C6:C8" si="0">SUM(E6:F6)</f>
        <v>0</v>
      </c>
      <c r="D6" s="442"/>
      <c r="E6" s="398">
        <v>0</v>
      </c>
      <c r="F6" s="398">
        <v>0</v>
      </c>
    </row>
    <row r="7" spans="1:7" ht="15.95" customHeight="1" thickBot="1" x14ac:dyDescent="0.3">
      <c r="B7" s="275" t="s">
        <v>663</v>
      </c>
      <c r="C7" s="33">
        <f t="shared" si="0"/>
        <v>0</v>
      </c>
      <c r="D7" s="442"/>
      <c r="E7" s="398">
        <v>0</v>
      </c>
      <c r="F7" s="398">
        <v>0</v>
      </c>
    </row>
    <row r="8" spans="1:7" ht="15.95" customHeight="1" thickBot="1" x14ac:dyDescent="0.3">
      <c r="B8" s="275" t="s">
        <v>664</v>
      </c>
      <c r="C8" s="33">
        <f t="shared" si="0"/>
        <v>0</v>
      </c>
      <c r="D8" s="436"/>
      <c r="E8" s="398">
        <v>0</v>
      </c>
      <c r="F8" s="398">
        <v>0</v>
      </c>
    </row>
    <row r="9" spans="1:7" ht="15.95" customHeight="1" thickBot="1" x14ac:dyDescent="0.3">
      <c r="B9" s="331" t="s">
        <v>665</v>
      </c>
      <c r="C9" s="332">
        <f>SUM(C10:C13)</f>
        <v>0</v>
      </c>
      <c r="D9" s="447"/>
      <c r="E9" s="448">
        <f>SUM(E10:E13)</f>
        <v>0</v>
      </c>
      <c r="F9" s="448">
        <f>SUM(F10:F13)</f>
        <v>0</v>
      </c>
      <c r="G9" s="63" t="s">
        <v>48</v>
      </c>
    </row>
    <row r="10" spans="1:7" ht="15.95" customHeight="1" thickBot="1" x14ac:dyDescent="0.3">
      <c r="B10" s="275" t="s">
        <v>661</v>
      </c>
      <c r="C10" s="33">
        <f t="shared" ref="C10:C16" si="1">SUM(E10:F10)</f>
        <v>0</v>
      </c>
      <c r="D10" s="449"/>
      <c r="E10" s="398">
        <v>0</v>
      </c>
      <c r="F10" s="398">
        <v>0</v>
      </c>
    </row>
    <row r="11" spans="1:7" ht="15.95" customHeight="1" thickBot="1" x14ac:dyDescent="0.3">
      <c r="B11" s="275" t="s">
        <v>662</v>
      </c>
      <c r="C11" s="33">
        <f t="shared" si="1"/>
        <v>0</v>
      </c>
      <c r="D11" s="442"/>
      <c r="E11" s="398">
        <v>0</v>
      </c>
      <c r="F11" s="398">
        <v>0</v>
      </c>
    </row>
    <row r="12" spans="1:7" ht="15.95" customHeight="1" thickBot="1" x14ac:dyDescent="0.3">
      <c r="B12" s="275" t="s">
        <v>663</v>
      </c>
      <c r="C12" s="33">
        <f>SUM(E12:F12)</f>
        <v>0</v>
      </c>
      <c r="D12" s="442"/>
      <c r="E12" s="398">
        <v>0</v>
      </c>
      <c r="F12" s="398">
        <v>0</v>
      </c>
    </row>
    <row r="13" spans="1:7" ht="15.95" customHeight="1" thickBot="1" x14ac:dyDescent="0.3">
      <c r="B13" s="275" t="s">
        <v>664</v>
      </c>
      <c r="C13" s="33">
        <f t="shared" si="1"/>
        <v>0</v>
      </c>
      <c r="D13" s="442"/>
      <c r="E13" s="398">
        <v>0</v>
      </c>
      <c r="F13" s="398">
        <v>0</v>
      </c>
    </row>
    <row r="14" spans="1:7" ht="15.6" customHeight="1" thickBot="1" x14ac:dyDescent="0.3">
      <c r="B14" s="3" t="s">
        <v>666</v>
      </c>
      <c r="C14" s="33">
        <f t="shared" si="1"/>
        <v>0</v>
      </c>
      <c r="D14" s="442"/>
      <c r="E14" s="398">
        <v>0</v>
      </c>
      <c r="F14" s="398">
        <v>0</v>
      </c>
    </row>
    <row r="15" spans="1:7" ht="15.95" customHeight="1" thickBot="1" x14ac:dyDescent="0.3">
      <c r="B15" s="3" t="s">
        <v>667</v>
      </c>
      <c r="C15" s="33">
        <f t="shared" si="1"/>
        <v>0</v>
      </c>
      <c r="D15" s="442"/>
      <c r="E15" s="398">
        <v>0</v>
      </c>
      <c r="F15" s="398">
        <v>0</v>
      </c>
    </row>
    <row r="16" spans="1:7" ht="15.95" customHeight="1" thickBot="1" x14ac:dyDescent="0.3">
      <c r="B16" s="3" t="s">
        <v>70</v>
      </c>
      <c r="C16" s="33">
        <f t="shared" si="1"/>
        <v>0</v>
      </c>
      <c r="D16" s="450"/>
      <c r="E16" s="437">
        <v>0</v>
      </c>
      <c r="F16" s="437">
        <v>0</v>
      </c>
    </row>
    <row r="17" spans="1:7" ht="15.95" customHeight="1" thickBot="1" x14ac:dyDescent="0.3">
      <c r="B17" s="272" t="s">
        <v>614</v>
      </c>
      <c r="C17" s="273">
        <f>SUM(C14:C16)+C9+C4</f>
        <v>0</v>
      </c>
      <c r="D17" s="451"/>
      <c r="E17" s="451">
        <f>SUM(E14:E16)+E9+E4</f>
        <v>0</v>
      </c>
      <c r="F17" s="451">
        <f>SUM(F14:F16)+F9+F4</f>
        <v>0</v>
      </c>
      <c r="G17" s="63" t="s">
        <v>48</v>
      </c>
    </row>
    <row r="18" spans="1:7" ht="8.1" customHeight="1" x14ac:dyDescent="0.25"/>
    <row r="19" spans="1:7" ht="20.25" customHeight="1" thickBot="1" x14ac:dyDescent="0.3">
      <c r="A19" s="270"/>
      <c r="B19" s="271" t="s">
        <v>72</v>
      </c>
      <c r="C19" s="28"/>
      <c r="D19" s="446"/>
      <c r="E19" s="446"/>
      <c r="F19" s="446"/>
    </row>
    <row r="20" spans="1:7" ht="15.75" thickBot="1" x14ac:dyDescent="0.3">
      <c r="B20" s="4" t="s">
        <v>668</v>
      </c>
      <c r="C20" s="27"/>
      <c r="D20" s="398"/>
      <c r="E20" s="398"/>
      <c r="F20" s="398"/>
    </row>
    <row r="21" spans="1:7" ht="15.75" thickBot="1" x14ac:dyDescent="0.3">
      <c r="B21" s="4" t="s">
        <v>669</v>
      </c>
      <c r="C21" s="27"/>
      <c r="D21" s="398"/>
      <c r="E21" s="398"/>
      <c r="F21" s="398"/>
    </row>
    <row r="22" spans="1:7" ht="15.75" thickBot="1" x14ac:dyDescent="0.3">
      <c r="B22" s="276" t="s">
        <v>439</v>
      </c>
      <c r="C22" s="33">
        <f>SUM(D22:F22)</f>
        <v>0</v>
      </c>
      <c r="D22" s="398">
        <v>0</v>
      </c>
      <c r="E22" s="398">
        <v>0</v>
      </c>
      <c r="F22" s="398">
        <v>0</v>
      </c>
    </row>
    <row r="23" spans="1:7" ht="15.75" thickBot="1" x14ac:dyDescent="0.3">
      <c r="B23" s="276" t="s">
        <v>440</v>
      </c>
      <c r="C23" s="33">
        <f t="shared" ref="C23:C26" si="2">SUM(D23:F23)</f>
        <v>0</v>
      </c>
      <c r="D23" s="398">
        <v>0</v>
      </c>
      <c r="E23" s="398">
        <v>0</v>
      </c>
      <c r="F23" s="398">
        <v>0</v>
      </c>
    </row>
    <row r="24" spans="1:7" ht="15.75" thickBot="1" x14ac:dyDescent="0.3">
      <c r="B24" s="276" t="s">
        <v>670</v>
      </c>
      <c r="C24" s="33">
        <f t="shared" si="2"/>
        <v>0</v>
      </c>
      <c r="D24" s="398">
        <v>0</v>
      </c>
      <c r="E24" s="398">
        <v>0</v>
      </c>
      <c r="F24" s="398">
        <v>0</v>
      </c>
    </row>
    <row r="25" spans="1:7" ht="15.75" thickBot="1" x14ac:dyDescent="0.3">
      <c r="B25" s="276" t="s">
        <v>443</v>
      </c>
      <c r="C25" s="33">
        <f t="shared" si="2"/>
        <v>0</v>
      </c>
      <c r="D25" s="398">
        <v>0</v>
      </c>
      <c r="E25" s="398">
        <v>0</v>
      </c>
      <c r="F25" s="398">
        <v>0</v>
      </c>
    </row>
    <row r="26" spans="1:7" ht="15.75" thickBot="1" x14ac:dyDescent="0.3">
      <c r="B26" s="276" t="s">
        <v>671</v>
      </c>
      <c r="C26" s="33">
        <f t="shared" si="2"/>
        <v>0</v>
      </c>
      <c r="D26" s="398">
        <v>0</v>
      </c>
      <c r="E26" s="398">
        <v>0</v>
      </c>
      <c r="F26" s="398">
        <v>0</v>
      </c>
    </row>
    <row r="27" spans="1:7" ht="15.95" customHeight="1" thickBot="1" x14ac:dyDescent="0.3">
      <c r="B27" s="66" t="s">
        <v>672</v>
      </c>
      <c r="C27" s="332">
        <f>SUM(C22:C26)</f>
        <v>0</v>
      </c>
      <c r="D27" s="447">
        <f>SUM(D22:D26)</f>
        <v>0</v>
      </c>
      <c r="E27" s="448">
        <f t="shared" ref="E27:F27" si="3">SUM(E22:E26)</f>
        <v>0</v>
      </c>
      <c r="F27" s="448">
        <f t="shared" si="3"/>
        <v>0</v>
      </c>
      <c r="G27" s="63" t="s">
        <v>48</v>
      </c>
    </row>
    <row r="28" spans="1:7" ht="15.75" thickBot="1" x14ac:dyDescent="0.3">
      <c r="B28" s="4" t="s">
        <v>673</v>
      </c>
      <c r="C28" s="27"/>
      <c r="D28" s="398"/>
      <c r="E28" s="398"/>
      <c r="F28" s="398"/>
    </row>
    <row r="29" spans="1:7" ht="15.75" thickBot="1" x14ac:dyDescent="0.3">
      <c r="B29" s="276" t="s">
        <v>439</v>
      </c>
      <c r="C29" s="33">
        <f>SUM(D29:F29)</f>
        <v>0</v>
      </c>
      <c r="D29" s="398">
        <v>0</v>
      </c>
      <c r="E29" s="398">
        <v>0</v>
      </c>
      <c r="F29" s="398">
        <v>0</v>
      </c>
    </row>
    <row r="30" spans="1:7" ht="15.75" thickBot="1" x14ac:dyDescent="0.3">
      <c r="B30" s="276" t="s">
        <v>440</v>
      </c>
      <c r="C30" s="33">
        <f t="shared" ref="C30:C32" si="4">SUM(D30:F30)</f>
        <v>0</v>
      </c>
      <c r="D30" s="398">
        <v>0</v>
      </c>
      <c r="E30" s="398">
        <v>0</v>
      </c>
      <c r="F30" s="398">
        <v>0</v>
      </c>
    </row>
    <row r="31" spans="1:7" ht="15.75" thickBot="1" x14ac:dyDescent="0.3">
      <c r="B31" s="276" t="s">
        <v>670</v>
      </c>
      <c r="C31" s="33">
        <f t="shared" si="4"/>
        <v>0</v>
      </c>
      <c r="D31" s="398">
        <v>0</v>
      </c>
      <c r="E31" s="398">
        <v>0</v>
      </c>
      <c r="F31" s="398">
        <v>0</v>
      </c>
    </row>
    <row r="32" spans="1:7" ht="15.75" thickBot="1" x14ac:dyDescent="0.3">
      <c r="B32" s="276" t="s">
        <v>443</v>
      </c>
      <c r="C32" s="33">
        <f t="shared" si="4"/>
        <v>0</v>
      </c>
      <c r="D32" s="398">
        <v>0</v>
      </c>
      <c r="E32" s="398">
        <v>0</v>
      </c>
      <c r="F32" s="398">
        <v>0</v>
      </c>
    </row>
    <row r="33" spans="2:7" ht="15.75" thickBot="1" x14ac:dyDescent="0.3">
      <c r="B33" s="276" t="s">
        <v>674</v>
      </c>
      <c r="C33" s="33">
        <f>SUM(D33:F33)</f>
        <v>0</v>
      </c>
      <c r="D33" s="398">
        <v>0</v>
      </c>
      <c r="E33" s="398">
        <v>0</v>
      </c>
      <c r="F33" s="398">
        <v>0</v>
      </c>
    </row>
    <row r="34" spans="2:7" ht="15.95" customHeight="1" thickBot="1" x14ac:dyDescent="0.3">
      <c r="B34" s="66" t="s">
        <v>675</v>
      </c>
      <c r="C34" s="332">
        <f>SUM(C29:C33)</f>
        <v>0</v>
      </c>
      <c r="D34" s="447">
        <f>SUM(D29:D33)</f>
        <v>0</v>
      </c>
      <c r="E34" s="448">
        <f t="shared" ref="E34" si="5">SUM(E29:E33)</f>
        <v>0</v>
      </c>
      <c r="F34" s="448">
        <f t="shared" ref="F34" si="6">SUM(F29:F33)</f>
        <v>0</v>
      </c>
      <c r="G34" s="63" t="s">
        <v>48</v>
      </c>
    </row>
    <row r="35" spans="2:7" ht="15.75" thickBot="1" x14ac:dyDescent="0.3">
      <c r="B35" s="3" t="s">
        <v>676</v>
      </c>
      <c r="C35" s="33">
        <f>SUM(D35:F35)</f>
        <v>0</v>
      </c>
      <c r="D35" s="398">
        <v>0</v>
      </c>
      <c r="E35" s="398">
        <v>0</v>
      </c>
      <c r="F35" s="398">
        <v>0</v>
      </c>
    </row>
    <row r="36" spans="2:7" ht="15.75" thickBot="1" x14ac:dyDescent="0.3">
      <c r="B36" s="3" t="s">
        <v>677</v>
      </c>
      <c r="C36" s="33">
        <f t="shared" ref="C36:C38" si="7">SUM(D36:F36)</f>
        <v>0</v>
      </c>
      <c r="D36" s="398">
        <v>0</v>
      </c>
      <c r="E36" s="398">
        <v>0</v>
      </c>
      <c r="F36" s="398">
        <v>0</v>
      </c>
    </row>
    <row r="37" spans="2:7" ht="15.75" thickBot="1" x14ac:dyDescent="0.3">
      <c r="B37" s="3" t="s">
        <v>678</v>
      </c>
      <c r="C37" s="33">
        <f t="shared" si="7"/>
        <v>0</v>
      </c>
      <c r="D37" s="398">
        <v>0</v>
      </c>
      <c r="E37" s="398">
        <v>0</v>
      </c>
      <c r="F37" s="398">
        <v>0</v>
      </c>
    </row>
    <row r="38" spans="2:7" ht="15.75" thickBot="1" x14ac:dyDescent="0.3">
      <c r="B38" s="3" t="s">
        <v>679</v>
      </c>
      <c r="C38" s="33">
        <f t="shared" si="7"/>
        <v>0</v>
      </c>
      <c r="D38" s="398">
        <v>0</v>
      </c>
      <c r="E38" s="398">
        <v>0</v>
      </c>
      <c r="F38" s="398">
        <v>0</v>
      </c>
    </row>
    <row r="39" spans="2:7" ht="15.95" customHeight="1" thickBot="1" x14ac:dyDescent="0.3">
      <c r="B39" s="272" t="s">
        <v>680</v>
      </c>
      <c r="C39" s="273">
        <f>SUM(C27,C34:C38)</f>
        <v>0</v>
      </c>
      <c r="D39" s="451">
        <f>SUM(D27,D34:D38)</f>
        <v>0</v>
      </c>
      <c r="E39" s="451">
        <f t="shared" ref="E39:F39" si="8">SUM(E27,E34:E38)</f>
        <v>0</v>
      </c>
      <c r="F39" s="451">
        <f t="shared" si="8"/>
        <v>0</v>
      </c>
      <c r="G39" s="63" t="s">
        <v>48</v>
      </c>
    </row>
    <row r="40" spans="2:7" ht="4.5" customHeight="1" thickBot="1" x14ac:dyDescent="0.3">
      <c r="B40" s="3"/>
      <c r="C40" s="72"/>
      <c r="D40" s="437"/>
      <c r="E40" s="437"/>
      <c r="F40" s="437"/>
    </row>
    <row r="41" spans="2:7" ht="15.75" thickBot="1" x14ac:dyDescent="0.3">
      <c r="B41" s="4" t="s">
        <v>681</v>
      </c>
      <c r="C41" s="72"/>
      <c r="D41" s="437"/>
      <c r="E41" s="437"/>
      <c r="F41" s="437"/>
    </row>
    <row r="42" spans="2:7" ht="15.75" thickBot="1" x14ac:dyDescent="0.3">
      <c r="B42" s="4" t="s">
        <v>682</v>
      </c>
      <c r="C42" s="72"/>
      <c r="D42" s="437"/>
      <c r="E42" s="437"/>
      <c r="F42" s="437"/>
    </row>
    <row r="43" spans="2:7" ht="15.75" thickBot="1" x14ac:dyDescent="0.3">
      <c r="B43" s="276" t="s">
        <v>439</v>
      </c>
      <c r="C43" s="33">
        <f>SUM(D43:F43)</f>
        <v>0</v>
      </c>
      <c r="D43" s="398">
        <v>0</v>
      </c>
      <c r="E43" s="398">
        <v>0</v>
      </c>
      <c r="F43" s="398">
        <v>0</v>
      </c>
    </row>
    <row r="44" spans="2:7" ht="15.75" thickBot="1" x14ac:dyDescent="0.3">
      <c r="B44" s="276" t="s">
        <v>440</v>
      </c>
      <c r="C44" s="33">
        <f t="shared" ref="C44:C47" si="9">SUM(D44:F44)</f>
        <v>0</v>
      </c>
      <c r="D44" s="398">
        <v>0</v>
      </c>
      <c r="E44" s="398">
        <v>0</v>
      </c>
      <c r="F44" s="398">
        <v>0</v>
      </c>
    </row>
    <row r="45" spans="2:7" ht="15.75" thickBot="1" x14ac:dyDescent="0.3">
      <c r="B45" s="276" t="s">
        <v>670</v>
      </c>
      <c r="C45" s="33">
        <f>SUM(D45:F45)</f>
        <v>0</v>
      </c>
      <c r="D45" s="398">
        <v>0</v>
      </c>
      <c r="E45" s="398">
        <v>0</v>
      </c>
      <c r="F45" s="398">
        <v>0</v>
      </c>
    </row>
    <row r="46" spans="2:7" ht="15.75" thickBot="1" x14ac:dyDescent="0.3">
      <c r="B46" s="276" t="s">
        <v>443</v>
      </c>
      <c r="C46" s="33">
        <f t="shared" si="9"/>
        <v>0</v>
      </c>
      <c r="D46" s="398">
        <v>0</v>
      </c>
      <c r="E46" s="398">
        <v>0</v>
      </c>
      <c r="F46" s="398">
        <v>0</v>
      </c>
    </row>
    <row r="47" spans="2:7" ht="15.75" thickBot="1" x14ac:dyDescent="0.3">
      <c r="B47" s="276" t="s">
        <v>683</v>
      </c>
      <c r="C47" s="33">
        <f t="shared" si="9"/>
        <v>0</v>
      </c>
      <c r="D47" s="398">
        <v>0</v>
      </c>
      <c r="E47" s="398">
        <v>0</v>
      </c>
      <c r="F47" s="398">
        <v>0</v>
      </c>
    </row>
    <row r="48" spans="2:7" ht="15.95" customHeight="1" thickBot="1" x14ac:dyDescent="0.3">
      <c r="B48" s="66" t="s">
        <v>684</v>
      </c>
      <c r="C48" s="332">
        <f>SUM(C43:C47)</f>
        <v>0</v>
      </c>
      <c r="D48" s="447">
        <f>SUM(D43:D47)</f>
        <v>0</v>
      </c>
      <c r="E48" s="448">
        <f t="shared" ref="E48:F48" si="10">SUM(E43:E47)</f>
        <v>0</v>
      </c>
      <c r="F48" s="448">
        <f t="shared" si="10"/>
        <v>0</v>
      </c>
      <c r="G48" s="63" t="s">
        <v>48</v>
      </c>
    </row>
    <row r="49" spans="2:7" ht="15.75" thickBot="1" x14ac:dyDescent="0.3">
      <c r="B49" s="3" t="s">
        <v>685</v>
      </c>
      <c r="C49" s="33">
        <f>SUM(D49:F49)</f>
        <v>0</v>
      </c>
      <c r="D49" s="398">
        <v>0</v>
      </c>
      <c r="E49" s="398">
        <v>0</v>
      </c>
      <c r="F49" s="398">
        <v>0</v>
      </c>
    </row>
    <row r="50" spans="2:7" ht="15.75" thickBot="1" x14ac:dyDescent="0.3">
      <c r="B50" s="3" t="s">
        <v>686</v>
      </c>
      <c r="C50" s="33">
        <f t="shared" ref="C50:C53" si="11">SUM(D50:F50)</f>
        <v>0</v>
      </c>
      <c r="D50" s="398">
        <v>0</v>
      </c>
      <c r="E50" s="398">
        <v>0</v>
      </c>
      <c r="F50" s="398">
        <v>0</v>
      </c>
    </row>
    <row r="51" spans="2:7" ht="15.75" thickBot="1" x14ac:dyDescent="0.3">
      <c r="B51" s="3" t="s">
        <v>687</v>
      </c>
      <c r="C51" s="33">
        <f t="shared" si="11"/>
        <v>0</v>
      </c>
      <c r="D51" s="398">
        <v>0</v>
      </c>
      <c r="E51" s="398">
        <v>0</v>
      </c>
      <c r="F51" s="398">
        <v>0</v>
      </c>
    </row>
    <row r="52" spans="2:7" ht="15.75" thickBot="1" x14ac:dyDescent="0.3">
      <c r="B52" s="3" t="s">
        <v>688</v>
      </c>
      <c r="C52" s="33">
        <f t="shared" si="11"/>
        <v>0</v>
      </c>
      <c r="D52" s="398">
        <v>0</v>
      </c>
      <c r="E52" s="398">
        <v>0</v>
      </c>
      <c r="F52" s="398">
        <v>0</v>
      </c>
    </row>
    <row r="53" spans="2:7" ht="15.75" thickBot="1" x14ac:dyDescent="0.3">
      <c r="B53" s="345" t="s">
        <v>689</v>
      </c>
      <c r="C53" s="33">
        <f t="shared" si="11"/>
        <v>0</v>
      </c>
      <c r="D53" s="398">
        <v>0</v>
      </c>
      <c r="E53" s="398">
        <v>0</v>
      </c>
      <c r="F53" s="398">
        <v>0</v>
      </c>
    </row>
    <row r="54" spans="2:7" ht="15.75" thickBot="1" x14ac:dyDescent="0.3">
      <c r="B54" s="3" t="s">
        <v>690</v>
      </c>
      <c r="C54" s="78">
        <f t="shared" ref="C54" si="12">SUM(D54:F54)</f>
        <v>0</v>
      </c>
      <c r="D54" s="437">
        <v>0</v>
      </c>
      <c r="E54" s="437">
        <v>0</v>
      </c>
      <c r="F54" s="437">
        <v>0</v>
      </c>
    </row>
    <row r="55" spans="2:7" ht="15.95" customHeight="1" thickBot="1" x14ac:dyDescent="0.3">
      <c r="B55" s="272" t="s">
        <v>691</v>
      </c>
      <c r="C55" s="273">
        <f>SUM(C48:C54)</f>
        <v>0</v>
      </c>
      <c r="D55" s="451">
        <f t="shared" ref="D55:F55" si="13">SUM(D48:D54)</f>
        <v>0</v>
      </c>
      <c r="E55" s="451">
        <f t="shared" si="13"/>
        <v>0</v>
      </c>
      <c r="F55" s="451">
        <f t="shared" si="13"/>
        <v>0</v>
      </c>
      <c r="G55" s="63" t="s">
        <v>48</v>
      </c>
    </row>
    <row r="56" spans="2:7" ht="15.75" thickBot="1" x14ac:dyDescent="0.3">
      <c r="B56" s="3"/>
      <c r="C56" s="72"/>
      <c r="D56" s="437"/>
      <c r="E56" s="437"/>
      <c r="F56" s="437"/>
    </row>
    <row r="57" spans="2:7" ht="15.75" thickBot="1" x14ac:dyDescent="0.3">
      <c r="B57" s="4" t="s">
        <v>692</v>
      </c>
      <c r="C57" s="72"/>
      <c r="D57" s="437"/>
      <c r="E57" s="437"/>
      <c r="F57" s="437"/>
    </row>
    <row r="58" spans="2:7" ht="15.75" thickBot="1" x14ac:dyDescent="0.3">
      <c r="B58" s="3" t="s">
        <v>693</v>
      </c>
      <c r="C58" s="33">
        <f>SUM(D58:F58)</f>
        <v>0</v>
      </c>
      <c r="D58" s="398">
        <v>0</v>
      </c>
      <c r="E58" s="398">
        <v>0</v>
      </c>
      <c r="F58" s="398">
        <v>0</v>
      </c>
    </row>
    <row r="59" spans="2:7" ht="15.75" thickBot="1" x14ac:dyDescent="0.3">
      <c r="B59" s="3" t="s">
        <v>694</v>
      </c>
      <c r="C59" s="33">
        <f>SUM(D59:F59)</f>
        <v>0</v>
      </c>
      <c r="D59" s="398">
        <v>0</v>
      </c>
      <c r="E59" s="398">
        <v>0</v>
      </c>
      <c r="F59" s="398">
        <v>0</v>
      </c>
    </row>
    <row r="60" spans="2:7" ht="15.75" thickBot="1" x14ac:dyDescent="0.3">
      <c r="B60" s="3" t="s">
        <v>678</v>
      </c>
      <c r="C60" s="33">
        <f>SUM(D60:F60)</f>
        <v>0</v>
      </c>
      <c r="D60" s="398">
        <v>0</v>
      </c>
      <c r="E60" s="398">
        <v>0</v>
      </c>
      <c r="F60" s="398">
        <v>0</v>
      </c>
    </row>
    <row r="61" spans="2:7" ht="15.95" customHeight="1" thickBot="1" x14ac:dyDescent="0.3">
      <c r="B61" s="272" t="s">
        <v>695</v>
      </c>
      <c r="C61" s="273">
        <f>SUM(C58:C60)</f>
        <v>0</v>
      </c>
      <c r="D61" s="451">
        <f>SUM(D58:D60)</f>
        <v>0</v>
      </c>
      <c r="E61" s="451">
        <f t="shared" ref="E61:F61" si="14">SUM(E58:E60)</f>
        <v>0</v>
      </c>
      <c r="F61" s="451">
        <f t="shared" si="14"/>
        <v>0</v>
      </c>
      <c r="G61" s="63" t="s">
        <v>48</v>
      </c>
    </row>
    <row r="62" spans="2:7" ht="15.75" thickBot="1" x14ac:dyDescent="0.3">
      <c r="B62" s="3"/>
      <c r="C62" s="72"/>
      <c r="D62" s="437"/>
      <c r="E62" s="437"/>
      <c r="F62" s="437"/>
    </row>
    <row r="63" spans="2:7" ht="15.75" thickBot="1" x14ac:dyDescent="0.3">
      <c r="B63" s="4" t="s">
        <v>696</v>
      </c>
      <c r="C63" s="72"/>
      <c r="D63" s="437"/>
      <c r="E63" s="437"/>
      <c r="F63" s="437"/>
    </row>
    <row r="64" spans="2:7" ht="15.75" thickBot="1" x14ac:dyDescent="0.3">
      <c r="B64" s="3" t="s">
        <v>697</v>
      </c>
      <c r="C64" s="33">
        <f t="shared" ref="C64:C77" si="15">SUM(D64:F64)</f>
        <v>0</v>
      </c>
      <c r="D64" s="398">
        <v>0</v>
      </c>
      <c r="E64" s="398">
        <v>0</v>
      </c>
      <c r="F64" s="398">
        <v>0</v>
      </c>
    </row>
    <row r="65" spans="1:7" ht="15.75" thickBot="1" x14ac:dyDescent="0.3">
      <c r="B65" s="3" t="s">
        <v>698</v>
      </c>
      <c r="C65" s="33">
        <f t="shared" si="15"/>
        <v>0</v>
      </c>
      <c r="D65" s="398">
        <v>0</v>
      </c>
      <c r="E65" s="398">
        <v>0</v>
      </c>
      <c r="F65" s="398">
        <v>0</v>
      </c>
    </row>
    <row r="66" spans="1:7" ht="15.75" thickBot="1" x14ac:dyDescent="0.3">
      <c r="B66" s="3" t="s">
        <v>699</v>
      </c>
      <c r="C66" s="33">
        <f>SUM(D66:F66)</f>
        <v>0</v>
      </c>
      <c r="D66" s="398">
        <v>0</v>
      </c>
      <c r="E66" s="398">
        <v>0</v>
      </c>
      <c r="F66" s="398">
        <v>0</v>
      </c>
    </row>
    <row r="67" spans="1:7" ht="15.95" customHeight="1" thickBot="1" x14ac:dyDescent="0.3">
      <c r="B67" s="331" t="s">
        <v>618</v>
      </c>
      <c r="C67" s="332">
        <f>SUM(C68:C73)</f>
        <v>0</v>
      </c>
      <c r="D67" s="447">
        <f>SUM(D68:D73)</f>
        <v>0</v>
      </c>
      <c r="E67" s="448">
        <f t="shared" ref="E67:F67" si="16">SUM(E68:E73)</f>
        <v>0</v>
      </c>
      <c r="F67" s="448">
        <f t="shared" si="16"/>
        <v>0</v>
      </c>
      <c r="G67" s="63" t="s">
        <v>48</v>
      </c>
    </row>
    <row r="68" spans="1:7" ht="15.75" thickBot="1" x14ac:dyDescent="0.3">
      <c r="B68" s="276" t="s">
        <v>700</v>
      </c>
      <c r="C68" s="33">
        <f t="shared" ref="C68:C73" si="17">SUM(D68:F68)</f>
        <v>0</v>
      </c>
      <c r="D68" s="398">
        <v>0</v>
      </c>
      <c r="E68" s="398">
        <v>0</v>
      </c>
      <c r="F68" s="398">
        <v>0</v>
      </c>
    </row>
    <row r="69" spans="1:7" ht="15.75" thickBot="1" x14ac:dyDescent="0.3">
      <c r="B69" s="276" t="s">
        <v>701</v>
      </c>
      <c r="C69" s="33">
        <f t="shared" si="17"/>
        <v>0</v>
      </c>
      <c r="D69" s="398">
        <v>0</v>
      </c>
      <c r="E69" s="398">
        <v>0</v>
      </c>
      <c r="F69" s="398">
        <v>0</v>
      </c>
    </row>
    <row r="70" spans="1:7" ht="15.75" thickBot="1" x14ac:dyDescent="0.3">
      <c r="B70" s="276" t="s">
        <v>702</v>
      </c>
      <c r="C70" s="33">
        <f t="shared" si="17"/>
        <v>0</v>
      </c>
      <c r="D70" s="398">
        <v>0</v>
      </c>
      <c r="E70" s="398">
        <v>0</v>
      </c>
      <c r="F70" s="398">
        <v>0</v>
      </c>
    </row>
    <row r="71" spans="1:7" ht="15.75" thickBot="1" x14ac:dyDescent="0.3">
      <c r="B71" s="276" t="s">
        <v>703</v>
      </c>
      <c r="C71" s="33">
        <f t="shared" si="17"/>
        <v>0</v>
      </c>
      <c r="D71" s="398">
        <v>0</v>
      </c>
      <c r="E71" s="398">
        <v>0</v>
      </c>
      <c r="F71" s="398">
        <v>0</v>
      </c>
    </row>
    <row r="72" spans="1:7" ht="15.75" thickBot="1" x14ac:dyDescent="0.3">
      <c r="B72" s="276" t="s">
        <v>704</v>
      </c>
      <c r="C72" s="33">
        <f t="shared" si="17"/>
        <v>0</v>
      </c>
      <c r="D72" s="398">
        <v>0</v>
      </c>
      <c r="E72" s="398">
        <v>0</v>
      </c>
      <c r="F72" s="398">
        <v>0</v>
      </c>
    </row>
    <row r="73" spans="1:7" ht="15.75" thickBot="1" x14ac:dyDescent="0.3">
      <c r="B73" s="276" t="s">
        <v>705</v>
      </c>
      <c r="C73" s="33">
        <f t="shared" si="17"/>
        <v>0</v>
      </c>
      <c r="D73" s="398">
        <v>0</v>
      </c>
      <c r="E73" s="398">
        <v>0</v>
      </c>
      <c r="F73" s="398">
        <v>0</v>
      </c>
    </row>
    <row r="74" spans="1:7" ht="15.75" thickBot="1" x14ac:dyDescent="0.3">
      <c r="B74" s="3" t="s">
        <v>706</v>
      </c>
      <c r="C74" s="33">
        <f t="shared" si="15"/>
        <v>0</v>
      </c>
      <c r="D74" s="398">
        <v>0</v>
      </c>
      <c r="E74" s="398">
        <v>0</v>
      </c>
      <c r="F74" s="398">
        <v>0</v>
      </c>
    </row>
    <row r="75" spans="1:7" ht="15.75" thickBot="1" x14ac:dyDescent="0.3">
      <c r="B75" s="3" t="s">
        <v>707</v>
      </c>
      <c r="C75" s="33">
        <f t="shared" si="15"/>
        <v>0</v>
      </c>
      <c r="D75" s="398">
        <v>0</v>
      </c>
      <c r="E75" s="398">
        <v>0</v>
      </c>
      <c r="F75" s="398">
        <v>0</v>
      </c>
    </row>
    <row r="76" spans="1:7" ht="15.75" thickBot="1" x14ac:dyDescent="0.3">
      <c r="B76" s="272" t="s">
        <v>708</v>
      </c>
      <c r="C76" s="273">
        <f>SUM(C64:C67,C74:C75)</f>
        <v>0</v>
      </c>
      <c r="D76" s="451">
        <f>SUM(D64:D67,D74:D75)</f>
        <v>0</v>
      </c>
      <c r="E76" s="451">
        <f>SUM(E64:E67,E74:E75)</f>
        <v>0</v>
      </c>
      <c r="F76" s="451">
        <f>SUM(F64:F67,F74:F75)</f>
        <v>0</v>
      </c>
      <c r="G76" s="63" t="s">
        <v>48</v>
      </c>
    </row>
    <row r="77" spans="1:7" ht="15.75" thickBot="1" x14ac:dyDescent="0.3">
      <c r="B77" s="3" t="s">
        <v>82</v>
      </c>
      <c r="C77" s="78">
        <f t="shared" si="15"/>
        <v>0</v>
      </c>
      <c r="D77" s="437">
        <v>0</v>
      </c>
      <c r="E77" s="437">
        <v>0</v>
      </c>
      <c r="F77" s="437">
        <v>0</v>
      </c>
    </row>
    <row r="78" spans="1:7" ht="15.75" thickBot="1" x14ac:dyDescent="0.3">
      <c r="B78" s="272" t="s">
        <v>624</v>
      </c>
      <c r="C78" s="273">
        <f>C39+C55+C61+C76+C77</f>
        <v>0</v>
      </c>
      <c r="D78" s="451">
        <f>D39+D55+D61+D76+D77</f>
        <v>0</v>
      </c>
      <c r="E78" s="451">
        <f>E39+E55+E61+E76+E77</f>
        <v>0</v>
      </c>
      <c r="F78" s="451">
        <f>F39+F55+F61+F76+F77</f>
        <v>0</v>
      </c>
      <c r="G78" s="63" t="s">
        <v>48</v>
      </c>
    </row>
    <row r="79" spans="1:7" ht="8.1" customHeight="1" x14ac:dyDescent="0.25"/>
    <row r="80" spans="1:7" ht="20.25" customHeight="1" thickBot="1" x14ac:dyDescent="0.3">
      <c r="A80" s="270"/>
      <c r="B80" s="271" t="s">
        <v>625</v>
      </c>
      <c r="C80" s="80">
        <f>C17-C78</f>
        <v>0</v>
      </c>
      <c r="D80" s="452">
        <f>D17-D78</f>
        <v>0</v>
      </c>
      <c r="E80" s="452">
        <f>E17-E78</f>
        <v>0</v>
      </c>
      <c r="F80" s="452">
        <f>F17-F78</f>
        <v>0</v>
      </c>
      <c r="G80" s="31"/>
    </row>
    <row r="81" spans="1:8" ht="15" customHeight="1" x14ac:dyDescent="0.25"/>
    <row r="82" spans="1:8" ht="16.5" thickBot="1" x14ac:dyDescent="0.3">
      <c r="A82" s="270"/>
      <c r="B82" s="346" t="s">
        <v>709</v>
      </c>
      <c r="C82" s="28"/>
      <c r="D82" s="446"/>
      <c r="E82" s="446"/>
      <c r="F82" s="446"/>
    </row>
    <row r="83" spans="1:8" x14ac:dyDescent="0.25">
      <c r="B83" s="278"/>
      <c r="C83" s="278"/>
    </row>
    <row r="84" spans="1:8" x14ac:dyDescent="0.25">
      <c r="B84" s="343" t="s">
        <v>710</v>
      </c>
      <c r="C84" s="78" t="s">
        <v>49</v>
      </c>
      <c r="D84" s="396" t="s">
        <v>49</v>
      </c>
      <c r="E84" s="396" t="s">
        <v>49</v>
      </c>
      <c r="F84" s="396" t="s">
        <v>49</v>
      </c>
    </row>
    <row r="85" spans="1:8" ht="15.75" thickBot="1" x14ac:dyDescent="0.3">
      <c r="B85" s="3" t="s">
        <v>439</v>
      </c>
      <c r="C85" s="137">
        <f>SUM(D85:F85)</f>
        <v>0</v>
      </c>
      <c r="D85" s="453">
        <v>0</v>
      </c>
      <c r="E85" s="453">
        <v>0</v>
      </c>
      <c r="F85" s="453">
        <v>0</v>
      </c>
    </row>
    <row r="86" spans="1:8" ht="15.75" thickBot="1" x14ac:dyDescent="0.3">
      <c r="B86" s="3" t="s">
        <v>440</v>
      </c>
      <c r="C86" s="137">
        <f t="shared" ref="C86:C89" si="18">SUM(D86:F86)</f>
        <v>0</v>
      </c>
      <c r="D86" s="453">
        <v>0</v>
      </c>
      <c r="E86" s="453">
        <v>0</v>
      </c>
      <c r="F86" s="453">
        <v>0</v>
      </c>
    </row>
    <row r="87" spans="1:8" ht="15.75" thickBot="1" x14ac:dyDescent="0.3">
      <c r="B87" s="3" t="s">
        <v>670</v>
      </c>
      <c r="C87" s="137">
        <f t="shared" si="18"/>
        <v>0</v>
      </c>
      <c r="D87" s="453">
        <v>0</v>
      </c>
      <c r="E87" s="453">
        <v>0</v>
      </c>
      <c r="F87" s="453">
        <v>0</v>
      </c>
    </row>
    <row r="88" spans="1:8" ht="15.75" thickBot="1" x14ac:dyDescent="0.3">
      <c r="B88" s="3" t="s">
        <v>443</v>
      </c>
      <c r="C88" s="137">
        <f>SUM(D88:F88)</f>
        <v>0</v>
      </c>
      <c r="D88" s="453">
        <v>0</v>
      </c>
      <c r="E88" s="453">
        <v>0</v>
      </c>
      <c r="F88" s="453">
        <v>0</v>
      </c>
    </row>
    <row r="89" spans="1:8" ht="15.75" thickBot="1" x14ac:dyDescent="0.3">
      <c r="B89" s="3" t="s">
        <v>671</v>
      </c>
      <c r="C89" s="137">
        <f t="shared" si="18"/>
        <v>0</v>
      </c>
      <c r="D89" s="453">
        <v>0</v>
      </c>
      <c r="E89" s="453">
        <v>0</v>
      </c>
      <c r="F89" s="453">
        <v>0</v>
      </c>
    </row>
    <row r="90" spans="1:8" ht="15.75" thickBot="1" x14ac:dyDescent="0.3">
      <c r="B90" s="136" t="s">
        <v>711</v>
      </c>
      <c r="C90" s="333">
        <f>SUM(C85:C89)</f>
        <v>0</v>
      </c>
      <c r="D90" s="454">
        <f>SUM(D85:D89)</f>
        <v>0</v>
      </c>
      <c r="E90" s="454">
        <f t="shared" ref="E90:F90" si="19">SUM(E85:E89)</f>
        <v>0</v>
      </c>
      <c r="F90" s="454">
        <f t="shared" si="19"/>
        <v>0</v>
      </c>
      <c r="G90" s="63" t="s">
        <v>48</v>
      </c>
    </row>
    <row r="91" spans="1:8" ht="15.75" thickBot="1" x14ac:dyDescent="0.3">
      <c r="B91" s="136"/>
      <c r="C91" s="279"/>
      <c r="D91" s="455"/>
      <c r="E91" s="455"/>
      <c r="F91" s="455"/>
    </row>
    <row r="92" spans="1:8" ht="14.85" customHeight="1" x14ac:dyDescent="0.25">
      <c r="B92" s="343" t="s">
        <v>712</v>
      </c>
      <c r="C92" s="279" t="s">
        <v>49</v>
      </c>
      <c r="D92" s="456" t="s">
        <v>49</v>
      </c>
      <c r="E92" s="456" t="s">
        <v>49</v>
      </c>
      <c r="F92" s="456" t="s">
        <v>49</v>
      </c>
    </row>
    <row r="93" spans="1:8" ht="15.75" thickBot="1" x14ac:dyDescent="0.3">
      <c r="B93" s="3" t="s">
        <v>439</v>
      </c>
      <c r="C93" s="137">
        <f>SUM(D93:F93)</f>
        <v>0</v>
      </c>
      <c r="D93" s="453">
        <v>0</v>
      </c>
      <c r="E93" s="453">
        <v>0</v>
      </c>
      <c r="F93" s="453">
        <v>0</v>
      </c>
      <c r="G93" s="83"/>
      <c r="H93" s="83"/>
    </row>
    <row r="94" spans="1:8" ht="15.75" thickBot="1" x14ac:dyDescent="0.3">
      <c r="B94" s="3" t="s">
        <v>440</v>
      </c>
      <c r="C94" s="137">
        <f t="shared" ref="C94:C97" si="20">SUM(D94:F94)</f>
        <v>0</v>
      </c>
      <c r="D94" s="453">
        <v>0</v>
      </c>
      <c r="E94" s="453">
        <v>0</v>
      </c>
      <c r="F94" s="453">
        <v>0</v>
      </c>
    </row>
    <row r="95" spans="1:8" ht="15.75" thickBot="1" x14ac:dyDescent="0.3">
      <c r="B95" s="3" t="s">
        <v>670</v>
      </c>
      <c r="C95" s="137">
        <f t="shared" si="20"/>
        <v>0</v>
      </c>
      <c r="D95" s="453">
        <v>0</v>
      </c>
      <c r="E95" s="453">
        <v>0</v>
      </c>
      <c r="F95" s="453">
        <v>0</v>
      </c>
    </row>
    <row r="96" spans="1:8" ht="15.75" thickBot="1" x14ac:dyDescent="0.3">
      <c r="B96" s="3" t="s">
        <v>443</v>
      </c>
      <c r="C96" s="137">
        <f t="shared" si="20"/>
        <v>0</v>
      </c>
      <c r="D96" s="453">
        <v>0</v>
      </c>
      <c r="E96" s="453">
        <v>0</v>
      </c>
      <c r="F96" s="453">
        <v>0</v>
      </c>
    </row>
    <row r="97" spans="2:7" ht="15.75" thickBot="1" x14ac:dyDescent="0.3">
      <c r="B97" s="3" t="s">
        <v>674</v>
      </c>
      <c r="C97" s="137">
        <f t="shared" si="20"/>
        <v>0</v>
      </c>
      <c r="D97" s="453">
        <v>0</v>
      </c>
      <c r="E97" s="453">
        <v>0</v>
      </c>
      <c r="F97" s="453">
        <v>0</v>
      </c>
    </row>
    <row r="98" spans="2:7" ht="15.75" thickBot="1" x14ac:dyDescent="0.3">
      <c r="B98" s="136" t="s">
        <v>713</v>
      </c>
      <c r="C98" s="333">
        <f>SUM(C93:C97)</f>
        <v>0</v>
      </c>
      <c r="D98" s="454">
        <f>SUM(D93:D97)</f>
        <v>0</v>
      </c>
      <c r="E98" s="454">
        <f t="shared" ref="E98" si="21">SUM(E93:E97)</f>
        <v>0</v>
      </c>
      <c r="F98" s="454">
        <f t="shared" ref="F98" si="22">SUM(F93:F97)</f>
        <v>0</v>
      </c>
      <c r="G98" s="63" t="s">
        <v>48</v>
      </c>
    </row>
    <row r="99" spans="2:7" ht="15.75" thickBot="1" x14ac:dyDescent="0.3">
      <c r="B99" s="136"/>
      <c r="C99" s="279"/>
      <c r="D99" s="455"/>
      <c r="E99" s="455"/>
      <c r="F99" s="455"/>
    </row>
    <row r="100" spans="2:7" x14ac:dyDescent="0.25">
      <c r="B100" s="343" t="s">
        <v>714</v>
      </c>
      <c r="C100" s="279" t="s">
        <v>49</v>
      </c>
      <c r="D100" s="456" t="s">
        <v>49</v>
      </c>
      <c r="E100" s="456" t="s">
        <v>49</v>
      </c>
      <c r="F100" s="456" t="s">
        <v>49</v>
      </c>
    </row>
    <row r="101" spans="2:7" ht="15.75" thickBot="1" x14ac:dyDescent="0.3">
      <c r="B101" s="3" t="s">
        <v>439</v>
      </c>
      <c r="C101" s="137">
        <f>SUM(D101:F101)</f>
        <v>0</v>
      </c>
      <c r="D101" s="453">
        <v>0</v>
      </c>
      <c r="E101" s="453">
        <v>0</v>
      </c>
      <c r="F101" s="453">
        <v>0</v>
      </c>
    </row>
    <row r="102" spans="2:7" ht="15.75" thickBot="1" x14ac:dyDescent="0.3">
      <c r="B102" s="3" t="s">
        <v>440</v>
      </c>
      <c r="C102" s="137">
        <f t="shared" ref="C102:C105" si="23">SUM(D102:F102)</f>
        <v>0</v>
      </c>
      <c r="D102" s="453">
        <v>0</v>
      </c>
      <c r="E102" s="453">
        <v>0</v>
      </c>
      <c r="F102" s="453">
        <v>0</v>
      </c>
    </row>
    <row r="103" spans="2:7" ht="15.75" thickBot="1" x14ac:dyDescent="0.3">
      <c r="B103" s="3" t="s">
        <v>670</v>
      </c>
      <c r="C103" s="137">
        <f t="shared" si="23"/>
        <v>0</v>
      </c>
      <c r="D103" s="453">
        <v>0</v>
      </c>
      <c r="E103" s="453">
        <v>0</v>
      </c>
      <c r="F103" s="453">
        <v>0</v>
      </c>
    </row>
    <row r="104" spans="2:7" ht="15.75" thickBot="1" x14ac:dyDescent="0.3">
      <c r="B104" s="3" t="s">
        <v>443</v>
      </c>
      <c r="C104" s="137">
        <f t="shared" si="23"/>
        <v>0</v>
      </c>
      <c r="D104" s="453">
        <v>0</v>
      </c>
      <c r="E104" s="453">
        <v>0</v>
      </c>
      <c r="F104" s="453">
        <v>0</v>
      </c>
    </row>
    <row r="105" spans="2:7" ht="15.75" thickBot="1" x14ac:dyDescent="0.3">
      <c r="B105" s="3" t="s">
        <v>683</v>
      </c>
      <c r="C105" s="137">
        <f t="shared" si="23"/>
        <v>0</v>
      </c>
      <c r="D105" s="453">
        <v>0</v>
      </c>
      <c r="E105" s="453">
        <v>0</v>
      </c>
      <c r="F105" s="453">
        <v>0</v>
      </c>
    </row>
    <row r="106" spans="2:7" ht="15.75" thickBot="1" x14ac:dyDescent="0.3">
      <c r="B106" s="136" t="s">
        <v>715</v>
      </c>
      <c r="C106" s="333">
        <f>SUM(C101:C105)</f>
        <v>0</v>
      </c>
      <c r="D106" s="454">
        <f>SUM(D101:D105)</f>
        <v>0</v>
      </c>
      <c r="E106" s="454">
        <f t="shared" ref="E106" si="24">SUM(E101:E105)</f>
        <v>0</v>
      </c>
      <c r="F106" s="454">
        <f t="shared" ref="F106" si="25">SUM(F101:F105)</f>
        <v>0</v>
      </c>
      <c r="G106" s="63" t="s">
        <v>48</v>
      </c>
    </row>
    <row r="107" spans="2:7" x14ac:dyDescent="0.25">
      <c r="B107" s="309"/>
      <c r="C107" s="310"/>
      <c r="D107" s="457"/>
      <c r="E107" s="457"/>
      <c r="F107" s="457"/>
    </row>
    <row r="108" spans="2:7" x14ac:dyDescent="0.25">
      <c r="B108" s="343" t="s">
        <v>716</v>
      </c>
      <c r="C108" s="279" t="s">
        <v>49</v>
      </c>
      <c r="D108" s="456" t="s">
        <v>49</v>
      </c>
      <c r="E108" s="456" t="s">
        <v>49</v>
      </c>
      <c r="F108" s="456" t="s">
        <v>49</v>
      </c>
    </row>
    <row r="109" spans="2:7" ht="15.75" thickBot="1" x14ac:dyDescent="0.3">
      <c r="B109" s="3" t="s">
        <v>717</v>
      </c>
      <c r="C109" s="279">
        <f>SUM(D109:F109)</f>
        <v>0</v>
      </c>
      <c r="D109" s="453">
        <v>0</v>
      </c>
      <c r="E109" s="453">
        <v>0</v>
      </c>
      <c r="F109" s="453">
        <v>0</v>
      </c>
    </row>
    <row r="110" spans="2:7" ht="15.75" thickBot="1" x14ac:dyDescent="0.3">
      <c r="B110" s="136"/>
      <c r="C110" s="279"/>
      <c r="D110" s="455"/>
      <c r="E110" s="455"/>
      <c r="F110" s="455"/>
    </row>
    <row r="111" spans="2:7" x14ac:dyDescent="0.25">
      <c r="B111" s="343" t="s">
        <v>718</v>
      </c>
      <c r="C111" s="279" t="s">
        <v>49</v>
      </c>
      <c r="D111" s="456" t="s">
        <v>49</v>
      </c>
      <c r="E111" s="456" t="s">
        <v>49</v>
      </c>
      <c r="F111" s="456" t="s">
        <v>49</v>
      </c>
    </row>
    <row r="112" spans="2:7" ht="15.75" thickBot="1" x14ac:dyDescent="0.3">
      <c r="B112" s="3" t="s">
        <v>719</v>
      </c>
      <c r="C112" s="279">
        <f>SUM(D112:F112)</f>
        <v>0</v>
      </c>
      <c r="D112" s="453">
        <v>0</v>
      </c>
      <c r="E112" s="453">
        <v>0</v>
      </c>
      <c r="F112" s="453">
        <v>0</v>
      </c>
    </row>
    <row r="113" spans="2:9" ht="8.25" customHeight="1" thickBot="1" x14ac:dyDescent="0.3">
      <c r="B113" s="136"/>
      <c r="C113" s="279"/>
      <c r="D113" s="455"/>
      <c r="E113" s="455"/>
      <c r="F113" s="455"/>
    </row>
    <row r="114" spans="2:9" ht="15.75" thickBot="1" x14ac:dyDescent="0.3">
      <c r="B114" s="347" t="s">
        <v>720</v>
      </c>
      <c r="C114" s="274">
        <f>SUM(C112,C109,C106,C98,C90)</f>
        <v>0</v>
      </c>
      <c r="D114" s="458">
        <f t="shared" ref="D114:E114" si="26">SUM(D112,D109,D106,D98,D90)</f>
        <v>0</v>
      </c>
      <c r="E114" s="458">
        <f t="shared" si="26"/>
        <v>0</v>
      </c>
      <c r="F114" s="458">
        <f>SUM(F112,F109,F106,F98,F90)</f>
        <v>0</v>
      </c>
      <c r="G114" s="63" t="s">
        <v>48</v>
      </c>
    </row>
    <row r="116" spans="2:9" x14ac:dyDescent="0.25">
      <c r="B116" s="343" t="s">
        <v>721</v>
      </c>
      <c r="C116" s="57"/>
    </row>
    <row r="117" spans="2:9" ht="15.75" thickBot="1" x14ac:dyDescent="0.3">
      <c r="B117" s="3" t="s">
        <v>722</v>
      </c>
      <c r="C117" s="279">
        <f>SUM(D117:F117)</f>
        <v>0</v>
      </c>
      <c r="D117" s="453">
        <v>0</v>
      </c>
      <c r="E117" s="453">
        <v>0</v>
      </c>
      <c r="F117" s="453">
        <v>0</v>
      </c>
    </row>
    <row r="118" spans="2:9" x14ac:dyDescent="0.25">
      <c r="B118" s="307"/>
      <c r="C118" s="57"/>
    </row>
    <row r="119" spans="2:9" ht="15" customHeight="1" thickBot="1" x14ac:dyDescent="0.3">
      <c r="B119" s="270" t="s">
        <v>723</v>
      </c>
      <c r="C119" s="34"/>
    </row>
    <row r="120" spans="2:9" ht="15.75" thickBot="1" x14ac:dyDescent="0.3">
      <c r="B120" s="3" t="s">
        <v>724</v>
      </c>
      <c r="C120" s="33">
        <f>SUM(E120:F120)</f>
        <v>0</v>
      </c>
      <c r="D120" s="442"/>
      <c r="E120" s="398">
        <v>0</v>
      </c>
      <c r="F120" s="398">
        <v>0</v>
      </c>
    </row>
    <row r="121" spans="2:9" ht="15.75" thickBot="1" x14ac:dyDescent="0.3">
      <c r="B121" s="3" t="s">
        <v>725</v>
      </c>
      <c r="C121" s="33">
        <f t="shared" ref="C121:C130" si="27">SUM(E121:F121)</f>
        <v>0</v>
      </c>
      <c r="D121" s="442"/>
      <c r="E121" s="398">
        <v>0</v>
      </c>
      <c r="F121" s="398">
        <v>0</v>
      </c>
    </row>
    <row r="122" spans="2:9" ht="15.75" thickBot="1" x14ac:dyDescent="0.3">
      <c r="B122" s="3" t="s">
        <v>726</v>
      </c>
      <c r="C122" s="33">
        <f t="shared" si="27"/>
        <v>0</v>
      </c>
      <c r="D122" s="442"/>
      <c r="E122" s="398">
        <v>0</v>
      </c>
      <c r="F122" s="398">
        <v>0</v>
      </c>
    </row>
    <row r="123" spans="2:9" ht="15.75" thickBot="1" x14ac:dyDescent="0.3">
      <c r="B123" s="3" t="s">
        <v>727</v>
      </c>
      <c r="C123" s="33">
        <f t="shared" si="27"/>
        <v>0</v>
      </c>
      <c r="D123" s="442"/>
      <c r="E123" s="398">
        <v>0</v>
      </c>
      <c r="F123" s="398">
        <v>0</v>
      </c>
    </row>
    <row r="124" spans="2:9" ht="15.75" thickBot="1" x14ac:dyDescent="0.3">
      <c r="B124" s="3" t="s">
        <v>728</v>
      </c>
      <c r="C124" s="33">
        <f t="shared" si="27"/>
        <v>0</v>
      </c>
      <c r="D124" s="442"/>
      <c r="E124" s="398">
        <v>0</v>
      </c>
      <c r="F124" s="398">
        <v>0</v>
      </c>
      <c r="I124" s="315"/>
    </row>
    <row r="125" spans="2:9" ht="15.75" thickBot="1" x14ac:dyDescent="0.3">
      <c r="B125" s="3" t="s">
        <v>729</v>
      </c>
      <c r="C125" s="33">
        <f t="shared" si="27"/>
        <v>0</v>
      </c>
      <c r="D125" s="442"/>
      <c r="E125" s="398">
        <v>0</v>
      </c>
      <c r="F125" s="398">
        <v>0</v>
      </c>
    </row>
    <row r="126" spans="2:9" ht="15.75" thickBot="1" x14ac:dyDescent="0.3">
      <c r="B126" s="2" t="s">
        <v>730</v>
      </c>
      <c r="C126" s="27"/>
      <c r="D126" s="437"/>
      <c r="E126" s="398"/>
      <c r="F126" s="398"/>
    </row>
    <row r="127" spans="2:9" ht="15.75" thickBot="1" x14ac:dyDescent="0.3">
      <c r="B127" s="3" t="s">
        <v>731</v>
      </c>
      <c r="C127" s="33">
        <f t="shared" si="27"/>
        <v>0</v>
      </c>
      <c r="D127" s="442"/>
      <c r="E127" s="398">
        <v>0</v>
      </c>
      <c r="F127" s="398">
        <v>0</v>
      </c>
    </row>
    <row r="128" spans="2:9" ht="15.75" thickBot="1" x14ac:dyDescent="0.3">
      <c r="B128" s="3" t="s">
        <v>732</v>
      </c>
      <c r="C128" s="33">
        <f t="shared" si="27"/>
        <v>0</v>
      </c>
      <c r="D128" s="442"/>
      <c r="E128" s="398">
        <v>0</v>
      </c>
      <c r="F128" s="398">
        <v>0</v>
      </c>
    </row>
    <row r="129" spans="2:7" ht="15.75" thickBot="1" x14ac:dyDescent="0.3">
      <c r="B129" s="3" t="s">
        <v>733</v>
      </c>
      <c r="C129" s="33">
        <f t="shared" si="27"/>
        <v>0</v>
      </c>
      <c r="D129" s="442"/>
      <c r="E129" s="398">
        <v>0</v>
      </c>
      <c r="F129" s="398">
        <v>0</v>
      </c>
    </row>
    <row r="130" spans="2:7" ht="15.75" thickBot="1" x14ac:dyDescent="0.3">
      <c r="B130" s="3" t="s">
        <v>734</v>
      </c>
      <c r="C130" s="33">
        <f t="shared" si="27"/>
        <v>0</v>
      </c>
      <c r="D130" s="442"/>
      <c r="E130" s="398">
        <v>0</v>
      </c>
      <c r="F130" s="398">
        <v>0</v>
      </c>
    </row>
    <row r="131" spans="2:7" ht="15.75" thickBot="1" x14ac:dyDescent="0.3">
      <c r="B131" s="419" t="s">
        <v>735</v>
      </c>
      <c r="C131" s="79">
        <f>SUM(C120:C125)-SUM(C127:C130)</f>
        <v>0</v>
      </c>
      <c r="D131" s="450"/>
      <c r="E131" s="443">
        <f t="shared" ref="E131:F131" si="28">SUM(E120:E125)-SUM(E127:E130)</f>
        <v>0</v>
      </c>
      <c r="F131" s="443">
        <f t="shared" si="28"/>
        <v>0</v>
      </c>
      <c r="G131" s="63" t="s">
        <v>48</v>
      </c>
    </row>
  </sheetData>
  <mergeCells count="1">
    <mergeCell ref="B1:F1"/>
  </mergeCells>
  <conditionalFormatting sqref="C90:C91">
    <cfRule type="cellIs" dxfId="2" priority="4" operator="lessThan">
      <formula>0</formula>
    </cfRule>
  </conditionalFormatting>
  <conditionalFormatting sqref="C98">
    <cfRule type="cellIs" dxfId="1" priority="3" operator="lessThan">
      <formula>0</formula>
    </cfRule>
  </conditionalFormatting>
  <conditionalFormatting sqref="C106">
    <cfRule type="cellIs" dxfId="0" priority="2" operator="lessThan">
      <formula>0</formula>
    </cfRule>
  </conditionalFormatting>
  <dataValidations count="2">
    <dataValidation type="whole" operator="greaterThanOrEqual" allowBlank="1" showInputMessage="1" showErrorMessage="1" errorTitle="Number of Consumers" error="Please enter positive number for this field." sqref="C112 C85:F91 C109 C93:F107 C117" xr:uid="{00000000-0002-0000-1400-000000000000}">
      <formula1>0</formula1>
    </dataValidation>
    <dataValidation type="custom" allowBlank="1" showInputMessage="1" showErrorMessage="1" errorTitle="Check Value" error="Value should be equal or greater than zero." sqref="D120:F130" xr:uid="{00000000-0002-0000-1400-000001000000}">
      <formula1>D120&gt;=0</formula1>
    </dataValidation>
  </dataValidations>
  <hyperlinks>
    <hyperlink ref="A1" location="Cover!A1" display="&lt;&lt; Back" xr:uid="{00000000-0004-0000-1400-000000000000}"/>
  </hyperlinks>
  <pageMargins left="0.7" right="0.7" top="0.75" bottom="0.75" header="0.3" footer="0.3"/>
  <pageSetup paperSize="9" orientation="landscape" r:id="rId1"/>
  <rowBreaks count="1" manualBreakCount="1">
    <brk id="2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DCBCB"/>
  </sheetPr>
  <dimension ref="A1:M48"/>
  <sheetViews>
    <sheetView workbookViewId="0"/>
  </sheetViews>
  <sheetFormatPr defaultColWidth="9.42578125" defaultRowHeight="15" x14ac:dyDescent="0.25"/>
  <cols>
    <col min="1" max="1" width="9.42578125" style="153"/>
    <col min="2" max="2" width="88.5703125" style="154" customWidth="1"/>
    <col min="3" max="3" width="5.42578125" style="154" customWidth="1"/>
    <col min="4" max="4" width="5.5703125" style="154" customWidth="1"/>
    <col min="5" max="5" width="5.42578125" style="154" customWidth="1"/>
    <col min="6" max="6" width="6.42578125" style="154" customWidth="1"/>
    <col min="7" max="7" width="5.42578125" style="154" customWidth="1"/>
    <col min="8" max="8" width="6.42578125" style="154" customWidth="1"/>
    <col min="9" max="9" width="9.42578125" style="154"/>
    <col min="10" max="10" width="9.42578125" style="154" customWidth="1"/>
    <col min="11" max="16384" width="9.42578125" style="154"/>
  </cols>
  <sheetData>
    <row r="1" spans="1:13" ht="91.5" customHeight="1" thickBot="1" x14ac:dyDescent="0.3">
      <c r="B1" s="550" t="s">
        <v>736</v>
      </c>
      <c r="C1" s="551"/>
      <c r="D1" s="551"/>
      <c r="E1" s="551"/>
      <c r="F1" s="551"/>
      <c r="G1" s="551"/>
      <c r="H1" s="551"/>
    </row>
    <row r="2" spans="1:13" s="162" customFormat="1" ht="62.25" customHeight="1" thickTop="1" x14ac:dyDescent="0.25">
      <c r="A2" s="153" t="s">
        <v>737</v>
      </c>
      <c r="B2" s="155" t="s">
        <v>738</v>
      </c>
      <c r="C2" s="156" t="s">
        <v>637</v>
      </c>
      <c r="D2" s="157"/>
      <c r="E2" s="158" t="s">
        <v>638</v>
      </c>
      <c r="F2" s="159"/>
      <c r="G2" s="160"/>
      <c r="H2" s="161"/>
      <c r="M2" s="154"/>
    </row>
    <row r="3" spans="1:13" s="164" customFormat="1" ht="30.75" customHeight="1" x14ac:dyDescent="0.25">
      <c r="A3" s="153" t="s">
        <v>739</v>
      </c>
      <c r="B3" s="163" t="s">
        <v>740</v>
      </c>
      <c r="C3" s="552">
        <v>0</v>
      </c>
      <c r="D3" s="553"/>
      <c r="E3" s="553"/>
      <c r="F3" s="553"/>
      <c r="G3" s="553"/>
      <c r="H3" s="554"/>
      <c r="M3" s="154"/>
    </row>
    <row r="4" spans="1:13" ht="25.5" customHeight="1" x14ac:dyDescent="0.25">
      <c r="B4" s="165" t="s">
        <v>741</v>
      </c>
      <c r="C4" s="555" t="b">
        <v>1</v>
      </c>
      <c r="D4" s="556"/>
      <c r="E4" s="556"/>
      <c r="F4" s="556"/>
      <c r="G4" s="556"/>
      <c r="H4" s="557"/>
    </row>
    <row r="5" spans="1:13" x14ac:dyDescent="0.25">
      <c r="A5" s="153" t="s">
        <v>742</v>
      </c>
      <c r="B5" s="163" t="s">
        <v>743</v>
      </c>
      <c r="C5" s="558"/>
      <c r="D5" s="559"/>
      <c r="E5" s="559"/>
      <c r="F5" s="559"/>
      <c r="G5" s="559"/>
      <c r="H5" s="560"/>
    </row>
    <row r="6" spans="1:13" ht="21" customHeight="1" thickBot="1" x14ac:dyDescent="0.3">
      <c r="A6" s="166"/>
      <c r="B6" s="540" t="s">
        <v>744</v>
      </c>
      <c r="C6" s="541"/>
      <c r="D6" s="541"/>
      <c r="E6" s="541"/>
      <c r="F6" s="541"/>
      <c r="G6" s="541"/>
      <c r="H6" s="541"/>
    </row>
    <row r="7" spans="1:13" ht="25.5" customHeight="1" thickTop="1" x14ac:dyDescent="0.25">
      <c r="B7" s="548" t="s">
        <v>745</v>
      </c>
      <c r="C7" s="549"/>
      <c r="D7" s="549"/>
      <c r="E7" s="549"/>
      <c r="F7" s="549"/>
      <c r="G7" s="549"/>
      <c r="H7" s="549"/>
    </row>
    <row r="8" spans="1:13" s="174" customFormat="1" ht="40.5" x14ac:dyDescent="0.25">
      <c r="A8" s="153" t="s">
        <v>746</v>
      </c>
      <c r="B8" s="167" t="s">
        <v>747</v>
      </c>
      <c r="C8" s="168" t="s">
        <v>637</v>
      </c>
      <c r="D8" s="169"/>
      <c r="E8" s="170" t="s">
        <v>638</v>
      </c>
      <c r="F8" s="171"/>
      <c r="G8" s="172"/>
      <c r="H8" s="173"/>
      <c r="M8" s="154"/>
    </row>
    <row r="9" spans="1:13" s="174" customFormat="1" ht="30.75" customHeight="1" x14ac:dyDescent="0.25">
      <c r="A9" s="153"/>
      <c r="B9" s="175" t="s">
        <v>748</v>
      </c>
      <c r="C9" s="156" t="s">
        <v>749</v>
      </c>
      <c r="D9" s="157"/>
      <c r="E9" s="158"/>
      <c r="F9" s="159"/>
      <c r="G9" s="176"/>
      <c r="H9" s="177"/>
      <c r="M9" s="154"/>
    </row>
    <row r="10" spans="1:13" s="221" customFormat="1" x14ac:dyDescent="0.25">
      <c r="A10" s="472" t="s">
        <v>750</v>
      </c>
      <c r="B10" s="473" t="s">
        <v>751</v>
      </c>
      <c r="C10" s="534" t="s">
        <v>163</v>
      </c>
      <c r="D10" s="535"/>
      <c r="E10" s="535"/>
      <c r="F10" s="535"/>
      <c r="G10" s="535"/>
      <c r="H10" s="536"/>
      <c r="I10" s="474"/>
    </row>
    <row r="11" spans="1:13" x14ac:dyDescent="0.25">
      <c r="B11" s="537" t="s">
        <v>752</v>
      </c>
      <c r="C11" s="538"/>
      <c r="D11" s="538"/>
      <c r="E11" s="538"/>
      <c r="F11" s="538"/>
      <c r="G11" s="538"/>
      <c r="H11" s="539"/>
    </row>
    <row r="12" spans="1:13" ht="33.950000000000003" customHeight="1" x14ac:dyDescent="0.25">
      <c r="A12" s="153" t="s">
        <v>753</v>
      </c>
      <c r="B12" s="178" t="s">
        <v>754</v>
      </c>
      <c r="C12" s="156" t="s">
        <v>637</v>
      </c>
      <c r="D12" s="157"/>
      <c r="E12" s="158" t="s">
        <v>638</v>
      </c>
      <c r="F12" s="159"/>
      <c r="G12" s="176"/>
      <c r="H12" s="177"/>
    </row>
    <row r="13" spans="1:13" ht="15" customHeight="1" x14ac:dyDescent="0.25">
      <c r="B13" s="537" t="s">
        <v>755</v>
      </c>
      <c r="C13" s="538"/>
      <c r="D13" s="538"/>
      <c r="E13" s="538"/>
      <c r="F13" s="538"/>
      <c r="G13" s="538"/>
      <c r="H13" s="539"/>
    </row>
    <row r="14" spans="1:13" ht="30.75" customHeight="1" x14ac:dyDescent="0.25">
      <c r="A14" s="153" t="s">
        <v>756</v>
      </c>
      <c r="B14" s="178" t="s">
        <v>757</v>
      </c>
      <c r="C14" s="156" t="s">
        <v>637</v>
      </c>
      <c r="D14" s="157"/>
      <c r="E14" s="158" t="s">
        <v>638</v>
      </c>
      <c r="F14" s="159"/>
      <c r="G14" s="176"/>
      <c r="H14" s="177"/>
    </row>
    <row r="15" spans="1:13" ht="19.7" customHeight="1" x14ac:dyDescent="0.25">
      <c r="B15" s="537" t="s">
        <v>758</v>
      </c>
      <c r="C15" s="538"/>
      <c r="D15" s="538"/>
      <c r="E15" s="538"/>
      <c r="F15" s="538"/>
      <c r="G15" s="538"/>
      <c r="H15" s="539"/>
    </row>
    <row r="16" spans="1:13" ht="72.75" customHeight="1" x14ac:dyDescent="0.25">
      <c r="A16" s="153" t="s">
        <v>759</v>
      </c>
      <c r="B16" s="179" t="s">
        <v>760</v>
      </c>
      <c r="C16" s="168" t="s">
        <v>637</v>
      </c>
      <c r="D16" s="169"/>
      <c r="E16" s="170" t="s">
        <v>638</v>
      </c>
      <c r="F16" s="171"/>
      <c r="G16" s="172"/>
      <c r="H16" s="173"/>
    </row>
    <row r="17" spans="1:13" s="476" customFormat="1" ht="20.25" customHeight="1" thickBot="1" x14ac:dyDescent="0.3">
      <c r="A17" s="475"/>
      <c r="B17" s="540" t="s">
        <v>761</v>
      </c>
      <c r="C17" s="541"/>
      <c r="D17" s="541"/>
      <c r="E17" s="541"/>
      <c r="F17" s="541"/>
      <c r="G17" s="541"/>
      <c r="H17" s="541"/>
      <c r="I17" s="477"/>
    </row>
    <row r="18" spans="1:13" ht="22.5" customHeight="1" thickTop="1" x14ac:dyDescent="0.25">
      <c r="B18" s="537" t="s">
        <v>762</v>
      </c>
      <c r="C18" s="538"/>
      <c r="D18" s="538"/>
      <c r="E18" s="538"/>
      <c r="F18" s="538"/>
      <c r="G18" s="538"/>
      <c r="H18" s="539"/>
    </row>
    <row r="19" spans="1:13" s="174" customFormat="1" ht="71.25" customHeight="1" x14ac:dyDescent="0.25">
      <c r="A19" s="153" t="s">
        <v>763</v>
      </c>
      <c r="B19" s="180" t="s">
        <v>764</v>
      </c>
      <c r="C19" s="156" t="s">
        <v>637</v>
      </c>
      <c r="D19" s="157"/>
      <c r="E19" s="158" t="s">
        <v>638</v>
      </c>
      <c r="F19" s="159"/>
      <c r="G19" s="176"/>
      <c r="H19" s="177"/>
      <c r="M19" s="154"/>
    </row>
    <row r="20" spans="1:13" ht="19.7" customHeight="1" thickBot="1" x14ac:dyDescent="0.3">
      <c r="B20" s="542" t="s">
        <v>765</v>
      </c>
      <c r="C20" s="543"/>
      <c r="D20" s="543"/>
      <c r="E20" s="543"/>
      <c r="F20" s="543"/>
      <c r="G20" s="543"/>
      <c r="H20" s="544"/>
    </row>
    <row r="21" spans="1:13" ht="58.5" customHeight="1" thickTop="1" x14ac:dyDescent="0.25">
      <c r="A21" s="153" t="s">
        <v>766</v>
      </c>
      <c r="B21" s="180" t="s">
        <v>767</v>
      </c>
      <c r="C21" s="156" t="s">
        <v>637</v>
      </c>
      <c r="D21" s="157"/>
      <c r="E21" s="158" t="s">
        <v>638</v>
      </c>
      <c r="F21" s="159"/>
      <c r="G21" s="181" t="s">
        <v>768</v>
      </c>
      <c r="H21" s="177"/>
    </row>
    <row r="22" spans="1:13" ht="19.7" customHeight="1" thickBot="1" x14ac:dyDescent="0.3">
      <c r="B22" s="545" t="s">
        <v>769</v>
      </c>
      <c r="C22" s="546"/>
      <c r="D22" s="546"/>
      <c r="E22" s="546"/>
      <c r="F22" s="546"/>
      <c r="G22" s="546"/>
      <c r="H22" s="547"/>
    </row>
    <row r="23" spans="1:13" ht="62.25" customHeight="1" thickTop="1" x14ac:dyDescent="0.25">
      <c r="A23" s="153" t="s">
        <v>770</v>
      </c>
      <c r="B23" s="182" t="s">
        <v>771</v>
      </c>
      <c r="C23" s="183" t="s">
        <v>637</v>
      </c>
      <c r="D23" s="184"/>
      <c r="E23" s="185" t="s">
        <v>638</v>
      </c>
      <c r="F23" s="186"/>
      <c r="G23" s="187" t="s">
        <v>768</v>
      </c>
      <c r="H23" s="188"/>
    </row>
    <row r="24" spans="1:13" ht="62.25" customHeight="1" x14ac:dyDescent="0.25">
      <c r="B24" s="189" t="s">
        <v>772</v>
      </c>
      <c r="C24" s="156"/>
      <c r="D24" s="157"/>
      <c r="E24" s="158"/>
      <c r="F24" s="159"/>
      <c r="G24" s="181"/>
      <c r="H24" s="177"/>
    </row>
    <row r="25" spans="1:13" ht="32.25" customHeight="1" x14ac:dyDescent="0.25">
      <c r="A25" s="153" t="s">
        <v>773</v>
      </c>
      <c r="B25" s="190" t="s">
        <v>774</v>
      </c>
      <c r="C25" s="156" t="s">
        <v>637</v>
      </c>
      <c r="D25" s="157"/>
      <c r="E25" s="158" t="s">
        <v>638</v>
      </c>
      <c r="F25" s="159"/>
      <c r="G25" s="176"/>
      <c r="H25" s="177"/>
    </row>
    <row r="26" spans="1:13" ht="36.75" customHeight="1" x14ac:dyDescent="0.25">
      <c r="A26" s="153" t="s">
        <v>775</v>
      </c>
      <c r="B26" s="191" t="s">
        <v>776</v>
      </c>
      <c r="C26" s="156" t="s">
        <v>637</v>
      </c>
      <c r="D26" s="157"/>
      <c r="E26" s="158" t="s">
        <v>638</v>
      </c>
      <c r="F26" s="159"/>
      <c r="G26" s="176"/>
      <c r="H26" s="177"/>
    </row>
    <row r="27" spans="1:13" ht="45" x14ac:dyDescent="0.25">
      <c r="A27" s="153" t="s">
        <v>777</v>
      </c>
      <c r="B27" s="191" t="s">
        <v>778</v>
      </c>
      <c r="C27" s="192" t="s">
        <v>637</v>
      </c>
      <c r="D27" s="193"/>
      <c r="E27" s="194" t="s">
        <v>638</v>
      </c>
      <c r="F27" s="195"/>
      <c r="G27" s="196"/>
      <c r="H27" s="197"/>
    </row>
    <row r="28" spans="1:13" ht="21.75" thickBot="1" x14ac:dyDescent="0.3">
      <c r="B28" s="540" t="s">
        <v>779</v>
      </c>
      <c r="C28" s="541"/>
      <c r="D28" s="541"/>
      <c r="E28" s="541"/>
      <c r="F28" s="541"/>
      <c r="G28" s="541"/>
      <c r="H28" s="198"/>
    </row>
    <row r="29" spans="1:13" ht="93.75" customHeight="1" thickTop="1" x14ac:dyDescent="0.25">
      <c r="A29" s="153" t="s">
        <v>780</v>
      </c>
      <c r="B29" s="179" t="s">
        <v>781</v>
      </c>
      <c r="C29" s="199" t="s">
        <v>637</v>
      </c>
      <c r="D29" s="169"/>
      <c r="E29" s="170" t="s">
        <v>638</v>
      </c>
      <c r="F29" s="171"/>
      <c r="G29" s="200"/>
      <c r="H29" s="173"/>
    </row>
    <row r="30" spans="1:13" ht="72" customHeight="1" x14ac:dyDescent="0.25">
      <c r="B30" s="201" t="s">
        <v>782</v>
      </c>
      <c r="C30" s="156"/>
      <c r="D30" s="157"/>
      <c r="E30" s="158"/>
      <c r="F30" s="159"/>
      <c r="G30" s="181"/>
      <c r="H30" s="177"/>
    </row>
    <row r="31" spans="1:13" ht="21.75" thickBot="1" x14ac:dyDescent="0.3">
      <c r="B31" s="540" t="s">
        <v>783</v>
      </c>
      <c r="C31" s="541"/>
      <c r="D31" s="541"/>
      <c r="E31" s="541"/>
      <c r="F31" s="541"/>
      <c r="G31" s="541"/>
      <c r="H31" s="198"/>
    </row>
    <row r="32" spans="1:13" ht="15.75" thickTop="1" x14ac:dyDescent="0.25">
      <c r="B32" s="548" t="s">
        <v>784</v>
      </c>
      <c r="C32" s="549"/>
      <c r="D32" s="549"/>
      <c r="E32" s="549"/>
      <c r="F32" s="549"/>
      <c r="G32" s="549"/>
      <c r="H32" s="202"/>
    </row>
    <row r="33" spans="1:8" ht="45" x14ac:dyDescent="0.25">
      <c r="A33" s="153" t="s">
        <v>785</v>
      </c>
      <c r="B33" s="179" t="s">
        <v>786</v>
      </c>
      <c r="C33" s="168" t="s">
        <v>637</v>
      </c>
      <c r="D33" s="169"/>
      <c r="E33" s="170" t="s">
        <v>638</v>
      </c>
      <c r="F33" s="171"/>
      <c r="G33" s="200" t="s">
        <v>768</v>
      </c>
      <c r="H33" s="173"/>
    </row>
    <row r="34" spans="1:8" ht="120" customHeight="1" x14ac:dyDescent="0.25">
      <c r="B34" s="201" t="s">
        <v>787</v>
      </c>
      <c r="C34" s="156"/>
      <c r="D34" s="157"/>
      <c r="E34" s="158"/>
      <c r="F34" s="159"/>
      <c r="G34" s="181"/>
      <c r="H34" s="177"/>
    </row>
    <row r="35" spans="1:8" ht="33" customHeight="1" x14ac:dyDescent="0.25">
      <c r="A35" s="153" t="s">
        <v>788</v>
      </c>
      <c r="B35" s="203" t="s">
        <v>789</v>
      </c>
      <c r="C35" s="183" t="s">
        <v>637</v>
      </c>
      <c r="D35" s="184"/>
      <c r="E35" s="185" t="s">
        <v>638</v>
      </c>
      <c r="F35" s="186"/>
      <c r="G35" s="187" t="s">
        <v>768</v>
      </c>
      <c r="H35" s="188"/>
    </row>
    <row r="36" spans="1:8" ht="114.75" x14ac:dyDescent="0.25">
      <c r="B36" s="204" t="s">
        <v>787</v>
      </c>
      <c r="C36" s="156"/>
      <c r="D36" s="169"/>
      <c r="E36" s="170"/>
      <c r="F36" s="171"/>
      <c r="G36" s="200"/>
      <c r="H36" s="173"/>
    </row>
    <row r="37" spans="1:8" ht="15.75" thickBot="1" x14ac:dyDescent="0.3">
      <c r="B37" s="532" t="s">
        <v>790</v>
      </c>
      <c r="C37" s="533"/>
      <c r="D37" s="533"/>
      <c r="E37" s="533"/>
      <c r="F37" s="533"/>
      <c r="G37" s="533"/>
      <c r="H37" s="205"/>
    </row>
    <row r="38" spans="1:8" ht="45.75" thickTop="1" x14ac:dyDescent="0.25">
      <c r="A38" s="153" t="s">
        <v>791</v>
      </c>
      <c r="B38" s="206" t="s">
        <v>792</v>
      </c>
      <c r="C38" s="168" t="s">
        <v>637</v>
      </c>
      <c r="D38" s="169"/>
      <c r="E38" s="170" t="s">
        <v>638</v>
      </c>
      <c r="F38" s="171"/>
      <c r="G38" s="207" t="s">
        <v>768</v>
      </c>
      <c r="H38" s="173"/>
    </row>
    <row r="39" spans="1:8" ht="114.75" x14ac:dyDescent="0.25">
      <c r="B39" s="189" t="s">
        <v>787</v>
      </c>
      <c r="C39" s="156"/>
      <c r="D39" s="157"/>
      <c r="E39" s="158"/>
      <c r="F39" s="159"/>
      <c r="G39" s="208"/>
      <c r="H39" s="177"/>
    </row>
    <row r="40" spans="1:8" ht="46.5" customHeight="1" x14ac:dyDescent="0.25">
      <c r="A40" s="153" t="s">
        <v>793</v>
      </c>
      <c r="B40" s="209" t="s">
        <v>794</v>
      </c>
      <c r="C40" s="183" t="s">
        <v>637</v>
      </c>
      <c r="D40" s="184"/>
      <c r="E40" s="185" t="s">
        <v>638</v>
      </c>
      <c r="F40" s="186"/>
      <c r="G40" s="187" t="s">
        <v>768</v>
      </c>
      <c r="H40" s="188"/>
    </row>
    <row r="41" spans="1:8" ht="114.75" x14ac:dyDescent="0.25">
      <c r="B41" s="210" t="s">
        <v>787</v>
      </c>
      <c r="C41" s="211"/>
      <c r="D41" s="212"/>
      <c r="E41" s="212"/>
      <c r="F41" s="212"/>
      <c r="G41" s="212"/>
      <c r="H41" s="213"/>
    </row>
    <row r="45" spans="1:8" x14ac:dyDescent="0.25">
      <c r="B45" s="307"/>
      <c r="C45" s="57"/>
    </row>
    <row r="46" spans="1:8" x14ac:dyDescent="0.25">
      <c r="B46" s="307"/>
      <c r="C46" s="57"/>
    </row>
    <row r="47" spans="1:8" x14ac:dyDescent="0.25">
      <c r="B47" s="307"/>
      <c r="C47" s="57"/>
    </row>
    <row r="48" spans="1:8" x14ac:dyDescent="0.25">
      <c r="B48" s="307"/>
      <c r="C48"/>
    </row>
  </sheetData>
  <mergeCells count="18">
    <mergeCell ref="B7:H7"/>
    <mergeCell ref="B1:H1"/>
    <mergeCell ref="C3:H3"/>
    <mergeCell ref="C4:H4"/>
    <mergeCell ref="C5:H5"/>
    <mergeCell ref="B6:H6"/>
    <mergeCell ref="B37:G37"/>
    <mergeCell ref="C10:H10"/>
    <mergeCell ref="B11:H11"/>
    <mergeCell ref="B13:H13"/>
    <mergeCell ref="B15:H15"/>
    <mergeCell ref="B17:H17"/>
    <mergeCell ref="B18:H18"/>
    <mergeCell ref="B20:H20"/>
    <mergeCell ref="B22:H22"/>
    <mergeCell ref="B28:G28"/>
    <mergeCell ref="B31:G31"/>
    <mergeCell ref="B32:G32"/>
  </mergeCells>
  <pageMargins left="0.23622047244094491" right="0.23622047244094491" top="0.74803149606299213" bottom="0.74803149606299213" header="0.31496062992125984" footer="0.31496062992125984"/>
  <pageSetup paperSize="8" scale="96" fitToHeight="2" orientation="portrait" r:id="rId1"/>
  <rowBreaks count="1" manualBreakCount="1">
    <brk id="27" max="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DCBCB"/>
    <pageSetUpPr fitToPage="1"/>
  </sheetPr>
  <dimension ref="B1:I61"/>
  <sheetViews>
    <sheetView workbookViewId="0"/>
  </sheetViews>
  <sheetFormatPr defaultRowHeight="15" x14ac:dyDescent="0.25"/>
  <cols>
    <col min="1" max="1" width="6.5703125" style="154" customWidth="1"/>
    <col min="2" max="2" width="4.5703125" style="154" customWidth="1"/>
    <col min="3" max="3" width="3" style="154" customWidth="1"/>
    <col min="4" max="4" width="95.5703125" style="154" customWidth="1"/>
    <col min="5" max="5" width="5.42578125" style="154" customWidth="1"/>
    <col min="6" max="6" width="6.42578125" style="154" customWidth="1"/>
    <col min="7" max="7" width="3.5703125" style="154" customWidth="1"/>
    <col min="8" max="8" width="9.42578125" style="154" customWidth="1"/>
    <col min="9" max="252" width="9.42578125" style="154"/>
    <col min="253" max="254" width="4.42578125" style="154" customWidth="1"/>
    <col min="255" max="255" width="52.42578125" style="154" customWidth="1"/>
    <col min="256" max="256" width="26.5703125" style="154" customWidth="1"/>
    <col min="257" max="508" width="9.42578125" style="154"/>
    <col min="509" max="510" width="4.42578125" style="154" customWidth="1"/>
    <col min="511" max="511" width="52.42578125" style="154" customWidth="1"/>
    <col min="512" max="512" width="26.5703125" style="154" customWidth="1"/>
    <col min="513" max="764" width="9.42578125" style="154"/>
    <col min="765" max="766" width="4.42578125" style="154" customWidth="1"/>
    <col min="767" max="767" width="52.42578125" style="154" customWidth="1"/>
    <col min="768" max="768" width="26.5703125" style="154" customWidth="1"/>
    <col min="769" max="1020" width="9.42578125" style="154"/>
    <col min="1021" max="1022" width="4.42578125" style="154" customWidth="1"/>
    <col min="1023" max="1023" width="52.42578125" style="154" customWidth="1"/>
    <col min="1024" max="1024" width="26.5703125" style="154" customWidth="1"/>
    <col min="1025" max="1276" width="9.42578125" style="154"/>
    <col min="1277" max="1278" width="4.42578125" style="154" customWidth="1"/>
    <col min="1279" max="1279" width="52.42578125" style="154" customWidth="1"/>
    <col min="1280" max="1280" width="26.5703125" style="154" customWidth="1"/>
    <col min="1281" max="1532" width="9.42578125" style="154"/>
    <col min="1533" max="1534" width="4.42578125" style="154" customWidth="1"/>
    <col min="1535" max="1535" width="52.42578125" style="154" customWidth="1"/>
    <col min="1536" max="1536" width="26.5703125" style="154" customWidth="1"/>
    <col min="1537" max="1788" width="9.42578125" style="154"/>
    <col min="1789" max="1790" width="4.42578125" style="154" customWidth="1"/>
    <col min="1791" max="1791" width="52.42578125" style="154" customWidth="1"/>
    <col min="1792" max="1792" width="26.5703125" style="154" customWidth="1"/>
    <col min="1793" max="2044" width="9.42578125" style="154"/>
    <col min="2045" max="2046" width="4.42578125" style="154" customWidth="1"/>
    <col min="2047" max="2047" width="52.42578125" style="154" customWidth="1"/>
    <col min="2048" max="2048" width="26.5703125" style="154" customWidth="1"/>
    <col min="2049" max="2300" width="9.42578125" style="154"/>
    <col min="2301" max="2302" width="4.42578125" style="154" customWidth="1"/>
    <col min="2303" max="2303" width="52.42578125" style="154" customWidth="1"/>
    <col min="2304" max="2304" width="26.5703125" style="154" customWidth="1"/>
    <col min="2305" max="2556" width="9.42578125" style="154"/>
    <col min="2557" max="2558" width="4.42578125" style="154" customWidth="1"/>
    <col min="2559" max="2559" width="52.42578125" style="154" customWidth="1"/>
    <col min="2560" max="2560" width="26.5703125" style="154" customWidth="1"/>
    <col min="2561" max="2812" width="9.42578125" style="154"/>
    <col min="2813" max="2814" width="4.42578125" style="154" customWidth="1"/>
    <col min="2815" max="2815" width="52.42578125" style="154" customWidth="1"/>
    <col min="2816" max="2816" width="26.5703125" style="154" customWidth="1"/>
    <col min="2817" max="3068" width="9.42578125" style="154"/>
    <col min="3069" max="3070" width="4.42578125" style="154" customWidth="1"/>
    <col min="3071" max="3071" width="52.42578125" style="154" customWidth="1"/>
    <col min="3072" max="3072" width="26.5703125" style="154" customWidth="1"/>
    <col min="3073" max="3324" width="9.42578125" style="154"/>
    <col min="3325" max="3326" width="4.42578125" style="154" customWidth="1"/>
    <col min="3327" max="3327" width="52.42578125" style="154" customWidth="1"/>
    <col min="3328" max="3328" width="26.5703125" style="154" customWidth="1"/>
    <col min="3329" max="3580" width="9.42578125" style="154"/>
    <col min="3581" max="3582" width="4.42578125" style="154" customWidth="1"/>
    <col min="3583" max="3583" width="52.42578125" style="154" customWidth="1"/>
    <col min="3584" max="3584" width="26.5703125" style="154" customWidth="1"/>
    <col min="3585" max="3836" width="9.42578125" style="154"/>
    <col min="3837" max="3838" width="4.42578125" style="154" customWidth="1"/>
    <col min="3839" max="3839" width="52.42578125" style="154" customWidth="1"/>
    <col min="3840" max="3840" width="26.5703125" style="154" customWidth="1"/>
    <col min="3841" max="4092" width="9.42578125" style="154"/>
    <col min="4093" max="4094" width="4.42578125" style="154" customWidth="1"/>
    <col min="4095" max="4095" width="52.42578125" style="154" customWidth="1"/>
    <col min="4096" max="4096" width="26.5703125" style="154" customWidth="1"/>
    <col min="4097" max="4348" width="9.42578125" style="154"/>
    <col min="4349" max="4350" width="4.42578125" style="154" customWidth="1"/>
    <col min="4351" max="4351" width="52.42578125" style="154" customWidth="1"/>
    <col min="4352" max="4352" width="26.5703125" style="154" customWidth="1"/>
    <col min="4353" max="4604" width="9.42578125" style="154"/>
    <col min="4605" max="4606" width="4.42578125" style="154" customWidth="1"/>
    <col min="4607" max="4607" width="52.42578125" style="154" customWidth="1"/>
    <col min="4608" max="4608" width="26.5703125" style="154" customWidth="1"/>
    <col min="4609" max="4860" width="9.42578125" style="154"/>
    <col min="4861" max="4862" width="4.42578125" style="154" customWidth="1"/>
    <col min="4863" max="4863" width="52.42578125" style="154" customWidth="1"/>
    <col min="4864" max="4864" width="26.5703125" style="154" customWidth="1"/>
    <col min="4865" max="5116" width="9.42578125" style="154"/>
    <col min="5117" max="5118" width="4.42578125" style="154" customWidth="1"/>
    <col min="5119" max="5119" width="52.42578125" style="154" customWidth="1"/>
    <col min="5120" max="5120" width="26.5703125" style="154" customWidth="1"/>
    <col min="5121" max="5372" width="9.42578125" style="154"/>
    <col min="5373" max="5374" width="4.42578125" style="154" customWidth="1"/>
    <col min="5375" max="5375" width="52.42578125" style="154" customWidth="1"/>
    <col min="5376" max="5376" width="26.5703125" style="154" customWidth="1"/>
    <col min="5377" max="5628" width="9.42578125" style="154"/>
    <col min="5629" max="5630" width="4.42578125" style="154" customWidth="1"/>
    <col min="5631" max="5631" width="52.42578125" style="154" customWidth="1"/>
    <col min="5632" max="5632" width="26.5703125" style="154" customWidth="1"/>
    <col min="5633" max="5884" width="9.42578125" style="154"/>
    <col min="5885" max="5886" width="4.42578125" style="154" customWidth="1"/>
    <col min="5887" max="5887" width="52.42578125" style="154" customWidth="1"/>
    <col min="5888" max="5888" width="26.5703125" style="154" customWidth="1"/>
    <col min="5889" max="6140" width="9.42578125" style="154"/>
    <col min="6141" max="6142" width="4.42578125" style="154" customWidth="1"/>
    <col min="6143" max="6143" width="52.42578125" style="154" customWidth="1"/>
    <col min="6144" max="6144" width="26.5703125" style="154" customWidth="1"/>
    <col min="6145" max="6396" width="9.42578125" style="154"/>
    <col min="6397" max="6398" width="4.42578125" style="154" customWidth="1"/>
    <col min="6399" max="6399" width="52.42578125" style="154" customWidth="1"/>
    <col min="6400" max="6400" width="26.5703125" style="154" customWidth="1"/>
    <col min="6401" max="6652" width="9.42578125" style="154"/>
    <col min="6653" max="6654" width="4.42578125" style="154" customWidth="1"/>
    <col min="6655" max="6655" width="52.42578125" style="154" customWidth="1"/>
    <col min="6656" max="6656" width="26.5703125" style="154" customWidth="1"/>
    <col min="6657" max="6908" width="9.42578125" style="154"/>
    <col min="6909" max="6910" width="4.42578125" style="154" customWidth="1"/>
    <col min="6911" max="6911" width="52.42578125" style="154" customWidth="1"/>
    <col min="6912" max="6912" width="26.5703125" style="154" customWidth="1"/>
    <col min="6913" max="7164" width="9.42578125" style="154"/>
    <col min="7165" max="7166" width="4.42578125" style="154" customWidth="1"/>
    <col min="7167" max="7167" width="52.42578125" style="154" customWidth="1"/>
    <col min="7168" max="7168" width="26.5703125" style="154" customWidth="1"/>
    <col min="7169" max="7420" width="9.42578125" style="154"/>
    <col min="7421" max="7422" width="4.42578125" style="154" customWidth="1"/>
    <col min="7423" max="7423" width="52.42578125" style="154" customWidth="1"/>
    <col min="7424" max="7424" width="26.5703125" style="154" customWidth="1"/>
    <col min="7425" max="7676" width="9.42578125" style="154"/>
    <col min="7677" max="7678" width="4.42578125" style="154" customWidth="1"/>
    <col min="7679" max="7679" width="52.42578125" style="154" customWidth="1"/>
    <col min="7680" max="7680" width="26.5703125" style="154" customWidth="1"/>
    <col min="7681" max="7932" width="9.42578125" style="154"/>
    <col min="7933" max="7934" width="4.42578125" style="154" customWidth="1"/>
    <col min="7935" max="7935" width="52.42578125" style="154" customWidth="1"/>
    <col min="7936" max="7936" width="26.5703125" style="154" customWidth="1"/>
    <col min="7937" max="8188" width="9.42578125" style="154"/>
    <col min="8189" max="8190" width="4.42578125" style="154" customWidth="1"/>
    <col min="8191" max="8191" width="52.42578125" style="154" customWidth="1"/>
    <col min="8192" max="8192" width="26.5703125" style="154" customWidth="1"/>
    <col min="8193" max="8444" width="9.42578125" style="154"/>
    <col min="8445" max="8446" width="4.42578125" style="154" customWidth="1"/>
    <col min="8447" max="8447" width="52.42578125" style="154" customWidth="1"/>
    <col min="8448" max="8448" width="26.5703125" style="154" customWidth="1"/>
    <col min="8449" max="8700" width="9.42578125" style="154"/>
    <col min="8701" max="8702" width="4.42578125" style="154" customWidth="1"/>
    <col min="8703" max="8703" width="52.42578125" style="154" customWidth="1"/>
    <col min="8704" max="8704" width="26.5703125" style="154" customWidth="1"/>
    <col min="8705" max="8956" width="9.42578125" style="154"/>
    <col min="8957" max="8958" width="4.42578125" style="154" customWidth="1"/>
    <col min="8959" max="8959" width="52.42578125" style="154" customWidth="1"/>
    <col min="8960" max="8960" width="26.5703125" style="154" customWidth="1"/>
    <col min="8961" max="9212" width="9.42578125" style="154"/>
    <col min="9213" max="9214" width="4.42578125" style="154" customWidth="1"/>
    <col min="9215" max="9215" width="52.42578125" style="154" customWidth="1"/>
    <col min="9216" max="9216" width="26.5703125" style="154" customWidth="1"/>
    <col min="9217" max="9468" width="9.42578125" style="154"/>
    <col min="9469" max="9470" width="4.42578125" style="154" customWidth="1"/>
    <col min="9471" max="9471" width="52.42578125" style="154" customWidth="1"/>
    <col min="9472" max="9472" width="26.5703125" style="154" customWidth="1"/>
    <col min="9473" max="9724" width="9.42578125" style="154"/>
    <col min="9725" max="9726" width="4.42578125" style="154" customWidth="1"/>
    <col min="9727" max="9727" width="52.42578125" style="154" customWidth="1"/>
    <col min="9728" max="9728" width="26.5703125" style="154" customWidth="1"/>
    <col min="9729" max="9980" width="9.42578125" style="154"/>
    <col min="9981" max="9982" width="4.42578125" style="154" customWidth="1"/>
    <col min="9983" max="9983" width="52.42578125" style="154" customWidth="1"/>
    <col min="9984" max="9984" width="26.5703125" style="154" customWidth="1"/>
    <col min="9985" max="10236" width="9.42578125" style="154"/>
    <col min="10237" max="10238" width="4.42578125" style="154" customWidth="1"/>
    <col min="10239" max="10239" width="52.42578125" style="154" customWidth="1"/>
    <col min="10240" max="10240" width="26.5703125" style="154" customWidth="1"/>
    <col min="10241" max="10492" width="9.42578125" style="154"/>
    <col min="10493" max="10494" width="4.42578125" style="154" customWidth="1"/>
    <col min="10495" max="10495" width="52.42578125" style="154" customWidth="1"/>
    <col min="10496" max="10496" width="26.5703125" style="154" customWidth="1"/>
    <col min="10497" max="10748" width="9.42578125" style="154"/>
    <col min="10749" max="10750" width="4.42578125" style="154" customWidth="1"/>
    <col min="10751" max="10751" width="52.42578125" style="154" customWidth="1"/>
    <col min="10752" max="10752" width="26.5703125" style="154" customWidth="1"/>
    <col min="10753" max="11004" width="9.42578125" style="154"/>
    <col min="11005" max="11006" width="4.42578125" style="154" customWidth="1"/>
    <col min="11007" max="11007" width="52.42578125" style="154" customWidth="1"/>
    <col min="11008" max="11008" width="26.5703125" style="154" customWidth="1"/>
    <col min="11009" max="11260" width="9.42578125" style="154"/>
    <col min="11261" max="11262" width="4.42578125" style="154" customWidth="1"/>
    <col min="11263" max="11263" width="52.42578125" style="154" customWidth="1"/>
    <col min="11264" max="11264" width="26.5703125" style="154" customWidth="1"/>
    <col min="11265" max="11516" width="9.42578125" style="154"/>
    <col min="11517" max="11518" width="4.42578125" style="154" customWidth="1"/>
    <col min="11519" max="11519" width="52.42578125" style="154" customWidth="1"/>
    <col min="11520" max="11520" width="26.5703125" style="154" customWidth="1"/>
    <col min="11521" max="11772" width="9.42578125" style="154"/>
    <col min="11773" max="11774" width="4.42578125" style="154" customWidth="1"/>
    <col min="11775" max="11775" width="52.42578125" style="154" customWidth="1"/>
    <col min="11776" max="11776" width="26.5703125" style="154" customWidth="1"/>
    <col min="11777" max="12028" width="9.42578125" style="154"/>
    <col min="12029" max="12030" width="4.42578125" style="154" customWidth="1"/>
    <col min="12031" max="12031" width="52.42578125" style="154" customWidth="1"/>
    <col min="12032" max="12032" width="26.5703125" style="154" customWidth="1"/>
    <col min="12033" max="12284" width="9.42578125" style="154"/>
    <col min="12285" max="12286" width="4.42578125" style="154" customWidth="1"/>
    <col min="12287" max="12287" width="52.42578125" style="154" customWidth="1"/>
    <col min="12288" max="12288" width="26.5703125" style="154" customWidth="1"/>
    <col min="12289" max="12540" width="9.42578125" style="154"/>
    <col min="12541" max="12542" width="4.42578125" style="154" customWidth="1"/>
    <col min="12543" max="12543" width="52.42578125" style="154" customWidth="1"/>
    <col min="12544" max="12544" width="26.5703125" style="154" customWidth="1"/>
    <col min="12545" max="12796" width="9.42578125" style="154"/>
    <col min="12797" max="12798" width="4.42578125" style="154" customWidth="1"/>
    <col min="12799" max="12799" width="52.42578125" style="154" customWidth="1"/>
    <col min="12800" max="12800" width="26.5703125" style="154" customWidth="1"/>
    <col min="12801" max="13052" width="9.42578125" style="154"/>
    <col min="13053" max="13054" width="4.42578125" style="154" customWidth="1"/>
    <col min="13055" max="13055" width="52.42578125" style="154" customWidth="1"/>
    <col min="13056" max="13056" width="26.5703125" style="154" customWidth="1"/>
    <col min="13057" max="13308" width="9.42578125" style="154"/>
    <col min="13309" max="13310" width="4.42578125" style="154" customWidth="1"/>
    <col min="13311" max="13311" width="52.42578125" style="154" customWidth="1"/>
    <col min="13312" max="13312" width="26.5703125" style="154" customWidth="1"/>
    <col min="13313" max="13564" width="9.42578125" style="154"/>
    <col min="13565" max="13566" width="4.42578125" style="154" customWidth="1"/>
    <col min="13567" max="13567" width="52.42578125" style="154" customWidth="1"/>
    <col min="13568" max="13568" width="26.5703125" style="154" customWidth="1"/>
    <col min="13569" max="13820" width="9.42578125" style="154"/>
    <col min="13821" max="13822" width="4.42578125" style="154" customWidth="1"/>
    <col min="13823" max="13823" width="52.42578125" style="154" customWidth="1"/>
    <col min="13824" max="13824" width="26.5703125" style="154" customWidth="1"/>
    <col min="13825" max="14076" width="9.42578125" style="154"/>
    <col min="14077" max="14078" width="4.42578125" style="154" customWidth="1"/>
    <col min="14079" max="14079" width="52.42578125" style="154" customWidth="1"/>
    <col min="14080" max="14080" width="26.5703125" style="154" customWidth="1"/>
    <col min="14081" max="14332" width="9.42578125" style="154"/>
    <col min="14333" max="14334" width="4.42578125" style="154" customWidth="1"/>
    <col min="14335" max="14335" width="52.42578125" style="154" customWidth="1"/>
    <col min="14336" max="14336" width="26.5703125" style="154" customWidth="1"/>
    <col min="14337" max="14588" width="9.42578125" style="154"/>
    <col min="14589" max="14590" width="4.42578125" style="154" customWidth="1"/>
    <col min="14591" max="14591" width="52.42578125" style="154" customWidth="1"/>
    <col min="14592" max="14592" width="26.5703125" style="154" customWidth="1"/>
    <col min="14593" max="14844" width="9.42578125" style="154"/>
    <col min="14845" max="14846" width="4.42578125" style="154" customWidth="1"/>
    <col min="14847" max="14847" width="52.42578125" style="154" customWidth="1"/>
    <col min="14848" max="14848" width="26.5703125" style="154" customWidth="1"/>
    <col min="14849" max="15100" width="9.42578125" style="154"/>
    <col min="15101" max="15102" width="4.42578125" style="154" customWidth="1"/>
    <col min="15103" max="15103" width="52.42578125" style="154" customWidth="1"/>
    <col min="15104" max="15104" width="26.5703125" style="154" customWidth="1"/>
    <col min="15105" max="15356" width="9.42578125" style="154"/>
    <col min="15357" max="15358" width="4.42578125" style="154" customWidth="1"/>
    <col min="15359" max="15359" width="52.42578125" style="154" customWidth="1"/>
    <col min="15360" max="15360" width="26.5703125" style="154" customWidth="1"/>
    <col min="15361" max="15612" width="9.42578125" style="154"/>
    <col min="15613" max="15614" width="4.42578125" style="154" customWidth="1"/>
    <col min="15615" max="15615" width="52.42578125" style="154" customWidth="1"/>
    <col min="15616" max="15616" width="26.5703125" style="154" customWidth="1"/>
    <col min="15617" max="15868" width="9.42578125" style="154"/>
    <col min="15869" max="15870" width="4.42578125" style="154" customWidth="1"/>
    <col min="15871" max="15871" width="52.42578125" style="154" customWidth="1"/>
    <col min="15872" max="15872" width="26.5703125" style="154" customWidth="1"/>
    <col min="15873" max="16124" width="9.42578125" style="154"/>
    <col min="16125" max="16126" width="4.42578125" style="154" customWidth="1"/>
    <col min="16127" max="16127" width="52.42578125" style="154" customWidth="1"/>
    <col min="16128" max="16128" width="26.5703125" style="154" customWidth="1"/>
    <col min="16129" max="16384" width="9.42578125" style="154"/>
  </cols>
  <sheetData>
    <row r="1" spans="2:8" s="214" customFormat="1" ht="40.5" customHeight="1" x14ac:dyDescent="0.25">
      <c r="B1" s="614" t="s">
        <v>795</v>
      </c>
      <c r="C1" s="615"/>
      <c r="D1" s="615"/>
      <c r="E1" s="615"/>
      <c r="F1" s="615"/>
      <c r="G1" s="615"/>
      <c r="H1" s="616"/>
    </row>
    <row r="2" spans="2:8" ht="140.25" customHeight="1" thickBot="1" x14ac:dyDescent="0.3">
      <c r="B2" s="617" t="s">
        <v>796</v>
      </c>
      <c r="C2" s="618"/>
      <c r="D2" s="619"/>
      <c r="E2" s="215" t="s">
        <v>637</v>
      </c>
      <c r="F2" s="215"/>
      <c r="G2" s="216" t="s">
        <v>638</v>
      </c>
      <c r="H2" s="217"/>
    </row>
    <row r="3" spans="2:8" ht="10.5" customHeight="1" thickTop="1" x14ac:dyDescent="0.25">
      <c r="B3" s="620"/>
      <c r="C3" s="621"/>
      <c r="D3" s="621"/>
      <c r="E3" s="621"/>
      <c r="F3" s="621"/>
      <c r="G3" s="621"/>
      <c r="H3" s="622"/>
    </row>
    <row r="4" spans="2:8" ht="54.75" customHeight="1" thickBot="1" x14ac:dyDescent="0.3">
      <c r="B4" s="623" t="s">
        <v>797</v>
      </c>
      <c r="C4" s="624"/>
      <c r="D4" s="624"/>
      <c r="E4" s="624"/>
      <c r="F4" s="624"/>
      <c r="G4" s="624"/>
      <c r="H4" s="625"/>
    </row>
    <row r="5" spans="2:8" ht="6" customHeight="1" thickTop="1" x14ac:dyDescent="0.25">
      <c r="B5" s="218"/>
      <c r="C5" s="219"/>
      <c r="D5" s="626"/>
      <c r="E5" s="626"/>
      <c r="F5" s="626"/>
      <c r="G5" s="626"/>
      <c r="H5" s="627"/>
    </row>
    <row r="6" spans="2:8" ht="19.7" customHeight="1" thickBot="1" x14ac:dyDescent="0.3">
      <c r="B6" s="220"/>
      <c r="C6" s="221"/>
      <c r="D6" s="628" t="s">
        <v>798</v>
      </c>
      <c r="E6" s="628"/>
      <c r="F6" s="628"/>
      <c r="G6" s="628"/>
      <c r="H6" s="629"/>
    </row>
    <row r="7" spans="2:8" ht="7.5" customHeight="1" thickTop="1" x14ac:dyDescent="0.25">
      <c r="B7" s="220"/>
      <c r="C7" s="221"/>
      <c r="D7" s="222"/>
      <c r="E7" s="222"/>
      <c r="H7" s="223"/>
    </row>
    <row r="8" spans="2:8" ht="18" customHeight="1" thickBot="1" x14ac:dyDescent="0.3">
      <c r="B8" s="594" t="s">
        <v>799</v>
      </c>
      <c r="C8" s="595"/>
      <c r="D8" s="595"/>
      <c r="E8" s="595"/>
      <c r="F8" s="595"/>
      <c r="G8" s="595"/>
      <c r="H8" s="596"/>
    </row>
    <row r="9" spans="2:8" ht="10.5" customHeight="1" thickTop="1" x14ac:dyDescent="0.25">
      <c r="B9" s="224"/>
      <c r="C9" s="225"/>
      <c r="D9" s="225"/>
      <c r="E9" s="225"/>
      <c r="H9" s="223"/>
    </row>
    <row r="10" spans="2:8" x14ac:dyDescent="0.25">
      <c r="B10" s="220"/>
      <c r="C10" s="226"/>
      <c r="D10" s="583" t="s">
        <v>800</v>
      </c>
      <c r="E10" s="583"/>
      <c r="F10" s="583"/>
      <c r="G10" s="583"/>
      <c r="H10" s="584"/>
    </row>
    <row r="11" spans="2:8" x14ac:dyDescent="0.25">
      <c r="B11" s="220"/>
      <c r="C11" s="226"/>
      <c r="D11" s="583" t="s">
        <v>801</v>
      </c>
      <c r="E11" s="583"/>
      <c r="F11" s="583"/>
      <c r="G11" s="583"/>
      <c r="H11" s="584"/>
    </row>
    <row r="12" spans="2:8" ht="43.5" customHeight="1" x14ac:dyDescent="0.25">
      <c r="B12" s="220"/>
      <c r="C12" s="226"/>
      <c r="D12" s="583" t="s">
        <v>802</v>
      </c>
      <c r="E12" s="583"/>
      <c r="F12" s="583"/>
      <c r="G12" s="583"/>
      <c r="H12" s="584"/>
    </row>
    <row r="13" spans="2:8" ht="15.75" thickBot="1" x14ac:dyDescent="0.3">
      <c r="B13" s="220"/>
      <c r="C13" s="226"/>
      <c r="D13" s="630" t="s">
        <v>803</v>
      </c>
      <c r="E13" s="630"/>
      <c r="F13" s="630"/>
      <c r="G13" s="630"/>
      <c r="H13" s="631"/>
    </row>
    <row r="14" spans="2:8" ht="9.1999999999999993" customHeight="1" thickTop="1" x14ac:dyDescent="0.25">
      <c r="B14" s="220"/>
      <c r="C14" s="221"/>
      <c r="D14" s="221"/>
      <c r="E14" s="221"/>
      <c r="H14" s="223"/>
    </row>
    <row r="15" spans="2:8" ht="19.7" customHeight="1" thickBot="1" x14ac:dyDescent="0.3">
      <c r="B15" s="227" t="s">
        <v>804</v>
      </c>
      <c r="C15" s="228"/>
      <c r="D15" s="228"/>
      <c r="E15" s="228"/>
      <c r="F15" s="228"/>
      <c r="G15" s="228"/>
      <c r="H15" s="229"/>
    </row>
    <row r="16" spans="2:8" ht="7.5" customHeight="1" thickTop="1" x14ac:dyDescent="0.25">
      <c r="B16" s="224"/>
      <c r="C16" s="225"/>
      <c r="D16" s="225"/>
      <c r="E16" s="225"/>
      <c r="H16" s="223"/>
    </row>
    <row r="17" spans="2:8" ht="33.950000000000003" customHeight="1" x14ac:dyDescent="0.25">
      <c r="B17" s="220"/>
      <c r="C17" s="226"/>
      <c r="D17" s="612" t="s">
        <v>805</v>
      </c>
      <c r="E17" s="612"/>
      <c r="F17" s="612"/>
      <c r="G17" s="612"/>
      <c r="H17" s="613"/>
    </row>
    <row r="18" spans="2:8" x14ac:dyDescent="0.25">
      <c r="B18" s="220"/>
      <c r="C18" s="226"/>
      <c r="D18" s="599" t="s">
        <v>806</v>
      </c>
      <c r="E18" s="599"/>
      <c r="F18" s="599"/>
      <c r="G18" s="599"/>
      <c r="H18" s="600"/>
    </row>
    <row r="19" spans="2:8" x14ac:dyDescent="0.25">
      <c r="B19" s="220"/>
      <c r="C19" s="226"/>
      <c r="D19" s="599" t="s">
        <v>807</v>
      </c>
      <c r="E19" s="599"/>
      <c r="F19" s="599"/>
      <c r="G19" s="599"/>
      <c r="H19" s="600"/>
    </row>
    <row r="20" spans="2:8" x14ac:dyDescent="0.25">
      <c r="B20" s="220"/>
      <c r="C20" s="226"/>
      <c r="D20" s="599" t="s">
        <v>808</v>
      </c>
      <c r="E20" s="599"/>
      <c r="F20" s="599"/>
      <c r="G20" s="599"/>
      <c r="H20" s="600"/>
    </row>
    <row r="21" spans="2:8" ht="15.75" thickBot="1" x14ac:dyDescent="0.3">
      <c r="B21" s="220"/>
      <c r="C21" s="226"/>
      <c r="D21" s="608" t="s">
        <v>809</v>
      </c>
      <c r="E21" s="608"/>
      <c r="F21" s="608"/>
      <c r="G21" s="608"/>
      <c r="H21" s="609"/>
    </row>
    <row r="22" spans="2:8" ht="9.1999999999999993" customHeight="1" thickTop="1" x14ac:dyDescent="0.25">
      <c r="B22" s="220"/>
      <c r="C22" s="221"/>
      <c r="D22" s="603"/>
      <c r="E22" s="603"/>
      <c r="H22" s="223"/>
    </row>
    <row r="23" spans="2:8" ht="15" customHeight="1" thickBot="1" x14ac:dyDescent="0.3">
      <c r="B23" s="220"/>
      <c r="C23" s="226"/>
      <c r="D23" s="230" t="s">
        <v>810</v>
      </c>
      <c r="E23" s="610"/>
      <c r="F23" s="610"/>
      <c r="G23" s="610"/>
      <c r="H23" s="611"/>
    </row>
    <row r="24" spans="2:8" ht="9.1999999999999993" customHeight="1" thickTop="1" x14ac:dyDescent="0.25">
      <c r="B24" s="220"/>
      <c r="C24" s="221"/>
      <c r="D24" s="593"/>
      <c r="E24" s="593"/>
      <c r="H24" s="223"/>
    </row>
    <row r="25" spans="2:8" ht="16.5" customHeight="1" thickBot="1" x14ac:dyDescent="0.3">
      <c r="B25" s="594" t="s">
        <v>811</v>
      </c>
      <c r="C25" s="595"/>
      <c r="D25" s="595"/>
      <c r="E25" s="595"/>
      <c r="F25" s="595"/>
      <c r="G25" s="595"/>
      <c r="H25" s="596"/>
    </row>
    <row r="26" spans="2:8" ht="9.1999999999999993" customHeight="1" thickTop="1" x14ac:dyDescent="0.25">
      <c r="B26" s="224"/>
      <c r="C26" s="225"/>
      <c r="D26" s="225"/>
      <c r="E26" s="225"/>
      <c r="H26" s="223"/>
    </row>
    <row r="27" spans="2:8" x14ac:dyDescent="0.25">
      <c r="B27" s="220"/>
      <c r="C27" s="226"/>
      <c r="D27" s="599" t="s">
        <v>571</v>
      </c>
      <c r="E27" s="599"/>
      <c r="F27" s="599"/>
      <c r="G27" s="599"/>
      <c r="H27" s="600"/>
    </row>
    <row r="28" spans="2:8" x14ac:dyDescent="0.25">
      <c r="B28" s="220"/>
      <c r="C28" s="226"/>
      <c r="D28" s="599" t="s">
        <v>812</v>
      </c>
      <c r="E28" s="599"/>
      <c r="F28" s="599"/>
      <c r="G28" s="599"/>
      <c r="H28" s="600"/>
    </row>
    <row r="29" spans="2:8" x14ac:dyDescent="0.25">
      <c r="B29" s="220"/>
      <c r="C29" s="226"/>
      <c r="D29" s="612" t="s">
        <v>813</v>
      </c>
      <c r="E29" s="612"/>
      <c r="F29" s="612"/>
      <c r="G29" s="612"/>
      <c r="H29" s="613"/>
    </row>
    <row r="30" spans="2:8" ht="15" customHeight="1" thickBot="1" x14ac:dyDescent="0.3">
      <c r="B30" s="220"/>
      <c r="C30" s="226"/>
      <c r="D30" s="606" t="s">
        <v>814</v>
      </c>
      <c r="E30" s="606"/>
      <c r="F30" s="606"/>
      <c r="G30" s="606"/>
      <c r="H30" s="607"/>
    </row>
    <row r="31" spans="2:8" ht="9.1999999999999993" customHeight="1" thickTop="1" x14ac:dyDescent="0.25">
      <c r="B31" s="220"/>
      <c r="C31" s="221"/>
      <c r="D31" s="593"/>
      <c r="E31" s="593"/>
      <c r="H31" s="223"/>
    </row>
    <row r="32" spans="2:8" ht="18.75" customHeight="1" thickBot="1" x14ac:dyDescent="0.3">
      <c r="B32" s="594" t="s">
        <v>815</v>
      </c>
      <c r="C32" s="595"/>
      <c r="D32" s="595"/>
      <c r="E32" s="595"/>
      <c r="F32" s="595"/>
      <c r="G32" s="595"/>
      <c r="H32" s="596"/>
    </row>
    <row r="33" spans="2:8" ht="7.5" customHeight="1" thickTop="1" x14ac:dyDescent="0.25">
      <c r="B33" s="597"/>
      <c r="C33" s="598"/>
      <c r="D33" s="598"/>
      <c r="E33" s="598"/>
      <c r="H33" s="223"/>
    </row>
    <row r="34" spans="2:8" ht="16.5" customHeight="1" x14ac:dyDescent="0.25">
      <c r="B34" s="220"/>
      <c r="C34" s="226"/>
      <c r="D34" s="599" t="s">
        <v>571</v>
      </c>
      <c r="E34" s="599"/>
      <c r="F34" s="599"/>
      <c r="G34" s="599"/>
      <c r="H34" s="600"/>
    </row>
    <row r="35" spans="2:8" ht="16.5" customHeight="1" x14ac:dyDescent="0.25">
      <c r="B35" s="601"/>
      <c r="C35" s="602"/>
      <c r="D35" s="599" t="s">
        <v>816</v>
      </c>
      <c r="E35" s="599"/>
      <c r="F35" s="599"/>
      <c r="G35" s="599"/>
      <c r="H35" s="600"/>
    </row>
    <row r="36" spans="2:8" ht="6.75" customHeight="1" x14ac:dyDescent="0.25">
      <c r="B36" s="220"/>
      <c r="C36" s="221"/>
      <c r="D36" s="603"/>
      <c r="E36" s="603"/>
      <c r="H36" s="223"/>
    </row>
    <row r="37" spans="2:8" ht="23.45" customHeight="1" thickBot="1" x14ac:dyDescent="0.3">
      <c r="B37" s="220"/>
      <c r="C37" s="231"/>
      <c r="D37" s="604" t="s">
        <v>817</v>
      </c>
      <c r="E37" s="604"/>
      <c r="F37" s="604"/>
      <c r="G37" s="604"/>
      <c r="H37" s="605"/>
    </row>
    <row r="38" spans="2:8" ht="9.1999999999999993" customHeight="1" thickTop="1" x14ac:dyDescent="0.25">
      <c r="B38" s="220"/>
      <c r="C38" s="232"/>
      <c r="D38" s="603"/>
      <c r="E38" s="603"/>
      <c r="H38" s="223"/>
    </row>
    <row r="39" spans="2:8" ht="20.25" customHeight="1" thickBot="1" x14ac:dyDescent="0.3">
      <c r="B39" s="220"/>
      <c r="C39" s="231"/>
      <c r="D39" s="604" t="s">
        <v>818</v>
      </c>
      <c r="E39" s="604"/>
      <c r="F39" s="604"/>
      <c r="G39" s="604"/>
      <c r="H39" s="605"/>
    </row>
    <row r="40" spans="2:8" ht="10.5" customHeight="1" thickTop="1" x14ac:dyDescent="0.25">
      <c r="B40" s="220"/>
      <c r="C40" s="232"/>
      <c r="D40" s="232"/>
      <c r="E40" s="232"/>
      <c r="H40" s="223"/>
    </row>
    <row r="41" spans="2:8" ht="38.25" customHeight="1" thickBot="1" x14ac:dyDescent="0.3">
      <c r="B41" s="567" t="s">
        <v>819</v>
      </c>
      <c r="C41" s="568"/>
      <c r="D41" s="568"/>
      <c r="E41" s="568"/>
      <c r="F41" s="568"/>
      <c r="G41" s="568"/>
      <c r="H41" s="569"/>
    </row>
    <row r="42" spans="2:8" ht="4.5" customHeight="1" thickTop="1" x14ac:dyDescent="0.25">
      <c r="B42" s="591"/>
      <c r="C42" s="592"/>
      <c r="D42" s="592"/>
      <c r="E42" s="592"/>
      <c r="H42" s="223"/>
    </row>
    <row r="43" spans="2:8" ht="32.25" customHeight="1" x14ac:dyDescent="0.25">
      <c r="B43" s="561" t="s">
        <v>820</v>
      </c>
      <c r="C43" s="562"/>
      <c r="D43" s="563"/>
      <c r="E43" s="564">
        <v>0</v>
      </c>
      <c r="F43" s="565"/>
      <c r="G43" s="565"/>
      <c r="H43" s="566"/>
    </row>
    <row r="44" spans="2:8" ht="32.25" customHeight="1" x14ac:dyDescent="0.25">
      <c r="B44" s="588" t="s">
        <v>821</v>
      </c>
      <c r="C44" s="589"/>
      <c r="D44" s="590"/>
      <c r="E44" s="564">
        <v>0</v>
      </c>
      <c r="F44" s="565"/>
      <c r="G44" s="565"/>
      <c r="H44" s="566"/>
    </row>
    <row r="45" spans="2:8" ht="37.700000000000003" customHeight="1" x14ac:dyDescent="0.25">
      <c r="B45" s="561" t="s">
        <v>822</v>
      </c>
      <c r="C45" s="562"/>
      <c r="D45" s="563"/>
      <c r="E45" s="564">
        <v>0</v>
      </c>
      <c r="F45" s="565"/>
      <c r="G45" s="565"/>
      <c r="H45" s="566"/>
    </row>
    <row r="46" spans="2:8" ht="38.25" customHeight="1" x14ac:dyDescent="0.25">
      <c r="B46" s="582" t="s">
        <v>823</v>
      </c>
      <c r="C46" s="583"/>
      <c r="D46" s="584"/>
      <c r="E46" s="564">
        <v>0</v>
      </c>
      <c r="F46" s="565"/>
      <c r="G46" s="565"/>
      <c r="H46" s="566"/>
    </row>
    <row r="47" spans="2:8" ht="35.25" customHeight="1" x14ac:dyDescent="0.25">
      <c r="B47" s="585" t="s">
        <v>824</v>
      </c>
      <c r="C47" s="586"/>
      <c r="D47" s="587"/>
      <c r="E47" s="564">
        <v>0</v>
      </c>
      <c r="F47" s="565"/>
      <c r="G47" s="565"/>
      <c r="H47" s="566"/>
    </row>
    <row r="48" spans="2:8" ht="31.5" customHeight="1" x14ac:dyDescent="0.25">
      <c r="B48" s="582" t="s">
        <v>825</v>
      </c>
      <c r="C48" s="583"/>
      <c r="D48" s="584"/>
      <c r="E48" s="564">
        <v>0</v>
      </c>
      <c r="F48" s="565"/>
      <c r="G48" s="565"/>
      <c r="H48" s="566"/>
    </row>
    <row r="49" spans="2:9" ht="32.25" customHeight="1" x14ac:dyDescent="0.25">
      <c r="B49" s="573" t="s">
        <v>826</v>
      </c>
      <c r="C49" s="574"/>
      <c r="D49" s="575"/>
      <c r="E49" s="564">
        <v>0</v>
      </c>
      <c r="F49" s="565"/>
      <c r="G49" s="565"/>
      <c r="H49" s="566"/>
    </row>
    <row r="50" spans="2:9" ht="32.25" customHeight="1" x14ac:dyDescent="0.25">
      <c r="B50" s="576" t="s">
        <v>827</v>
      </c>
      <c r="C50" s="577"/>
      <c r="D50" s="578"/>
      <c r="E50" s="579">
        <f>SUM(E47:H49)</f>
        <v>0</v>
      </c>
      <c r="F50" s="580"/>
      <c r="G50" s="580"/>
      <c r="H50" s="581"/>
      <c r="I50" s="63" t="s">
        <v>48</v>
      </c>
    </row>
    <row r="51" spans="2:9" ht="32.25" customHeight="1" x14ac:dyDescent="0.25">
      <c r="B51" s="561" t="s">
        <v>828</v>
      </c>
      <c r="C51" s="562"/>
      <c r="D51" s="563"/>
      <c r="E51" s="564">
        <v>0</v>
      </c>
      <c r="F51" s="565"/>
      <c r="G51" s="565"/>
      <c r="H51" s="566"/>
    </row>
    <row r="52" spans="2:9" ht="30" customHeight="1" x14ac:dyDescent="0.25">
      <c r="B52" s="561" t="s">
        <v>829</v>
      </c>
      <c r="C52" s="562"/>
      <c r="D52" s="563"/>
      <c r="E52" s="564">
        <v>0</v>
      </c>
      <c r="F52" s="565"/>
      <c r="G52" s="565"/>
      <c r="H52" s="566"/>
    </row>
    <row r="53" spans="2:9" ht="7.5" customHeight="1" x14ac:dyDescent="0.25">
      <c r="B53" s="220"/>
      <c r="C53" s="221"/>
      <c r="D53" s="221"/>
      <c r="E53" s="221"/>
      <c r="H53" s="223"/>
    </row>
    <row r="54" spans="2:9" ht="18" thickBot="1" x14ac:dyDescent="0.3">
      <c r="B54" s="567" t="s">
        <v>830</v>
      </c>
      <c r="C54" s="568"/>
      <c r="D54" s="568"/>
      <c r="E54" s="568"/>
      <c r="F54" s="568"/>
      <c r="G54" s="568"/>
      <c r="H54" s="569"/>
    </row>
    <row r="55" spans="2:9" ht="75" customHeight="1" thickTop="1" x14ac:dyDescent="0.25">
      <c r="B55" s="570" t="s">
        <v>831</v>
      </c>
      <c r="C55" s="571"/>
      <c r="D55" s="572"/>
      <c r="E55" s="564">
        <v>0</v>
      </c>
      <c r="F55" s="565"/>
      <c r="G55" s="565"/>
      <c r="H55" s="566"/>
    </row>
    <row r="58" spans="2:9" x14ac:dyDescent="0.25">
      <c r="D58" s="307"/>
      <c r="E58" s="57"/>
    </row>
    <row r="59" spans="2:9" x14ac:dyDescent="0.25">
      <c r="D59" s="307"/>
      <c r="E59" s="57"/>
    </row>
    <row r="60" spans="2:9" x14ac:dyDescent="0.25">
      <c r="D60" s="307"/>
      <c r="E60" s="57"/>
    </row>
    <row r="61" spans="2:9" x14ac:dyDescent="0.25">
      <c r="D61" s="307"/>
      <c r="E61"/>
    </row>
  </sheetData>
  <mergeCells count="59">
    <mergeCell ref="D17:H17"/>
    <mergeCell ref="B1:H1"/>
    <mergeCell ref="B2:D2"/>
    <mergeCell ref="B3:H3"/>
    <mergeCell ref="B4:H4"/>
    <mergeCell ref="D5:H5"/>
    <mergeCell ref="D6:H6"/>
    <mergeCell ref="B8:H8"/>
    <mergeCell ref="D10:H10"/>
    <mergeCell ref="D11:H11"/>
    <mergeCell ref="D12:H12"/>
    <mergeCell ref="D13:H13"/>
    <mergeCell ref="D30:H30"/>
    <mergeCell ref="D18:H18"/>
    <mergeCell ref="D19:H19"/>
    <mergeCell ref="D20:H20"/>
    <mergeCell ref="D21:H21"/>
    <mergeCell ref="D22:E22"/>
    <mergeCell ref="E23:H23"/>
    <mergeCell ref="D24:E24"/>
    <mergeCell ref="B25:H25"/>
    <mergeCell ref="D27:H27"/>
    <mergeCell ref="D28:H28"/>
    <mergeCell ref="D29:H29"/>
    <mergeCell ref="B42:E42"/>
    <mergeCell ref="D31:E31"/>
    <mergeCell ref="B32:H32"/>
    <mergeCell ref="B33:E33"/>
    <mergeCell ref="D34:H34"/>
    <mergeCell ref="B35:C35"/>
    <mergeCell ref="D35:H35"/>
    <mergeCell ref="D36:E36"/>
    <mergeCell ref="D37:H37"/>
    <mergeCell ref="D38:E38"/>
    <mergeCell ref="D39:H39"/>
    <mergeCell ref="B41:H41"/>
    <mergeCell ref="B43:D43"/>
    <mergeCell ref="E43:H43"/>
    <mergeCell ref="B44:D44"/>
    <mergeCell ref="E44:H44"/>
    <mergeCell ref="B45:D45"/>
    <mergeCell ref="E45:H45"/>
    <mergeCell ref="B46:D46"/>
    <mergeCell ref="E46:H46"/>
    <mergeCell ref="B47:D47"/>
    <mergeCell ref="E47:H47"/>
    <mergeCell ref="B48:D48"/>
    <mergeCell ref="E48:H48"/>
    <mergeCell ref="B49:D49"/>
    <mergeCell ref="E49:H49"/>
    <mergeCell ref="B50:D50"/>
    <mergeCell ref="E50:H50"/>
    <mergeCell ref="B51:D51"/>
    <mergeCell ref="E51:H51"/>
    <mergeCell ref="B52:D52"/>
    <mergeCell ref="E52:H52"/>
    <mergeCell ref="B54:H54"/>
    <mergeCell ref="B55:D55"/>
    <mergeCell ref="E55:H55"/>
  </mergeCells>
  <pageMargins left="0.7" right="0.7" top="0.75" bottom="0.75" header="0.3" footer="0.3"/>
  <pageSetup paperSize="8" scale="8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DCBCB"/>
  </sheetPr>
  <dimension ref="B1:H33"/>
  <sheetViews>
    <sheetView workbookViewId="0"/>
  </sheetViews>
  <sheetFormatPr defaultRowHeight="15" x14ac:dyDescent="0.25"/>
  <cols>
    <col min="2" max="2" width="13.5703125" customWidth="1"/>
    <col min="3" max="3" width="36.42578125" customWidth="1"/>
    <col min="4" max="4" width="25.42578125" customWidth="1"/>
    <col min="5" max="5" width="26.42578125" customWidth="1"/>
    <col min="6" max="6" width="19" customWidth="1"/>
    <col min="7" max="7" width="22.85546875" customWidth="1"/>
  </cols>
  <sheetData>
    <row r="1" spans="2:7" ht="15" customHeight="1" x14ac:dyDescent="0.25">
      <c r="B1" s="636" t="s">
        <v>832</v>
      </c>
      <c r="C1" s="636"/>
      <c r="D1" s="636"/>
      <c r="E1" s="636"/>
      <c r="F1" s="636"/>
      <c r="G1" s="636"/>
    </row>
    <row r="2" spans="2:7" ht="15.6" customHeight="1" x14ac:dyDescent="0.25">
      <c r="B2" s="636"/>
      <c r="C2" s="636"/>
      <c r="D2" s="636"/>
      <c r="E2" s="636"/>
      <c r="F2" s="636"/>
      <c r="G2" s="636"/>
    </row>
    <row r="3" spans="2:7" ht="63.2" customHeight="1" x14ac:dyDescent="0.25">
      <c r="B3" s="634" t="s">
        <v>833</v>
      </c>
      <c r="C3" s="635"/>
      <c r="D3" s="635"/>
      <c r="E3" s="635"/>
      <c r="F3" s="635"/>
      <c r="G3" s="635"/>
    </row>
    <row r="4" spans="2:7" ht="15.75" x14ac:dyDescent="0.25">
      <c r="B4" s="233"/>
      <c r="C4" s="233"/>
      <c r="D4" s="632" t="s">
        <v>834</v>
      </c>
      <c r="E4" s="633"/>
      <c r="F4" s="632" t="s">
        <v>835</v>
      </c>
      <c r="G4" s="633"/>
    </row>
    <row r="5" spans="2:7" ht="30" x14ac:dyDescent="0.25">
      <c r="B5" s="234" t="s">
        <v>836</v>
      </c>
      <c r="C5" s="235" t="s">
        <v>837</v>
      </c>
      <c r="D5" s="236" t="s">
        <v>838</v>
      </c>
      <c r="E5" s="237" t="s">
        <v>839</v>
      </c>
      <c r="F5" s="237" t="s">
        <v>840</v>
      </c>
      <c r="G5" s="237" t="s">
        <v>841</v>
      </c>
    </row>
    <row r="6" spans="2:7" ht="75" x14ac:dyDescent="0.25">
      <c r="B6" s="238" t="s">
        <v>842</v>
      </c>
      <c r="C6" s="239" t="s">
        <v>843</v>
      </c>
      <c r="D6" s="237" t="s">
        <v>844</v>
      </c>
      <c r="E6" s="237" t="s">
        <v>845</v>
      </c>
      <c r="F6" s="237" t="s">
        <v>846</v>
      </c>
      <c r="G6" s="237" t="s">
        <v>847</v>
      </c>
    </row>
    <row r="7" spans="2:7" x14ac:dyDescent="0.25">
      <c r="B7" s="240"/>
      <c r="C7" s="240"/>
      <c r="D7" s="240"/>
      <c r="E7" s="241"/>
      <c r="F7" s="460"/>
      <c r="G7" s="460"/>
    </row>
    <row r="8" spans="2:7" x14ac:dyDescent="0.25">
      <c r="B8" s="240"/>
      <c r="C8" s="240"/>
      <c r="D8" s="240"/>
      <c r="E8" s="241"/>
      <c r="F8" s="460"/>
      <c r="G8" s="460"/>
    </row>
    <row r="9" spans="2:7" x14ac:dyDescent="0.25">
      <c r="B9" s="240"/>
      <c r="C9" s="240"/>
      <c r="D9" s="240"/>
      <c r="E9" s="241"/>
      <c r="F9" s="460"/>
      <c r="G9" s="460"/>
    </row>
    <row r="10" spans="2:7" x14ac:dyDescent="0.25">
      <c r="B10" s="240"/>
      <c r="C10" s="240"/>
      <c r="D10" s="240"/>
      <c r="E10" s="241"/>
      <c r="F10" s="460"/>
      <c r="G10" s="460"/>
    </row>
    <row r="11" spans="2:7" x14ac:dyDescent="0.25">
      <c r="B11" s="240"/>
      <c r="C11" s="240"/>
      <c r="D11" s="240"/>
      <c r="E11" s="241"/>
      <c r="F11" s="460"/>
      <c r="G11" s="460"/>
    </row>
    <row r="12" spans="2:7" x14ac:dyDescent="0.25">
      <c r="B12" s="240"/>
      <c r="C12" s="240"/>
      <c r="D12" s="240"/>
      <c r="E12" s="241"/>
      <c r="F12" s="460"/>
      <c r="G12" s="460"/>
    </row>
    <row r="13" spans="2:7" x14ac:dyDescent="0.25">
      <c r="B13" s="240"/>
      <c r="C13" s="240"/>
      <c r="D13" s="240"/>
      <c r="E13" s="241"/>
      <c r="F13" s="460"/>
      <c r="G13" s="460"/>
    </row>
    <row r="14" spans="2:7" x14ac:dyDescent="0.25">
      <c r="B14" s="240"/>
      <c r="C14" s="240"/>
      <c r="D14" s="240"/>
      <c r="E14" s="241"/>
      <c r="F14" s="460"/>
      <c r="G14" s="460"/>
    </row>
    <row r="15" spans="2:7" x14ac:dyDescent="0.25">
      <c r="B15" s="240"/>
      <c r="C15" s="240"/>
      <c r="D15" s="240"/>
      <c r="E15" s="241"/>
      <c r="F15" s="460"/>
      <c r="G15" s="460"/>
    </row>
    <row r="16" spans="2:7" x14ac:dyDescent="0.25">
      <c r="B16" s="240"/>
      <c r="C16" s="240"/>
      <c r="D16" s="240"/>
      <c r="E16" s="241"/>
      <c r="F16" s="460"/>
      <c r="G16" s="460"/>
    </row>
    <row r="17" spans="2:8" x14ac:dyDescent="0.25">
      <c r="B17" s="240"/>
      <c r="C17" s="240"/>
      <c r="D17" s="240"/>
      <c r="E17" s="241"/>
      <c r="F17" s="460"/>
      <c r="G17" s="460"/>
    </row>
    <row r="18" spans="2:8" x14ac:dyDescent="0.25">
      <c r="B18" s="240"/>
      <c r="C18" s="240"/>
      <c r="D18" s="240"/>
      <c r="E18" s="241"/>
      <c r="F18" s="460"/>
      <c r="G18" s="460"/>
    </row>
    <row r="19" spans="2:8" x14ac:dyDescent="0.25">
      <c r="B19" s="240"/>
      <c r="C19" s="240"/>
      <c r="D19" s="240"/>
      <c r="E19" s="241"/>
      <c r="F19" s="460"/>
      <c r="G19" s="460"/>
    </row>
    <row r="20" spans="2:8" x14ac:dyDescent="0.25">
      <c r="B20" s="240"/>
      <c r="C20" s="240"/>
      <c r="D20" s="240"/>
      <c r="E20" s="241"/>
      <c r="F20" s="460"/>
      <c r="G20" s="460"/>
    </row>
    <row r="21" spans="2:8" x14ac:dyDescent="0.25">
      <c r="B21" s="240"/>
      <c r="C21" s="240"/>
      <c r="D21" s="240"/>
      <c r="E21" s="241"/>
      <c r="F21" s="460"/>
      <c r="G21" s="460"/>
    </row>
    <row r="22" spans="2:8" x14ac:dyDescent="0.25">
      <c r="B22" s="240"/>
      <c r="C22" s="240"/>
      <c r="D22" s="240"/>
      <c r="E22" s="241"/>
      <c r="F22" s="460"/>
      <c r="G22" s="460"/>
    </row>
    <row r="23" spans="2:8" x14ac:dyDescent="0.25">
      <c r="B23" s="240"/>
      <c r="C23" s="240"/>
      <c r="D23" s="240"/>
      <c r="E23" s="241"/>
      <c r="F23" s="460"/>
      <c r="G23" s="460"/>
    </row>
    <row r="24" spans="2:8" x14ac:dyDescent="0.25">
      <c r="B24" s="240"/>
      <c r="C24" s="240"/>
      <c r="D24" s="240"/>
      <c r="E24" s="241"/>
      <c r="F24" s="460"/>
      <c r="G24" s="460"/>
    </row>
    <row r="25" spans="2:8" x14ac:dyDescent="0.25">
      <c r="B25" s="240"/>
      <c r="C25" s="240"/>
      <c r="D25" s="240"/>
      <c r="E25" s="241"/>
      <c r="F25" s="460"/>
      <c r="G25" s="460"/>
    </row>
    <row r="26" spans="2:8" x14ac:dyDescent="0.25">
      <c r="B26" s="242"/>
      <c r="C26" s="242"/>
      <c r="D26" s="240"/>
      <c r="E26" s="241"/>
      <c r="F26" s="460"/>
      <c r="G26" s="460"/>
    </row>
    <row r="27" spans="2:8" x14ac:dyDescent="0.25">
      <c r="B27" s="243" t="s">
        <v>25</v>
      </c>
      <c r="C27" s="244"/>
      <c r="D27" s="245">
        <f>SUM(D7:D26)</f>
        <v>0</v>
      </c>
      <c r="E27" s="246">
        <f>SUM(E7:E26)</f>
        <v>0</v>
      </c>
      <c r="F27" s="245">
        <f>SUM(F7:F26)</f>
        <v>0</v>
      </c>
      <c r="G27" s="246">
        <f>SUM(G7:G26)</f>
        <v>0</v>
      </c>
      <c r="H27" t="s">
        <v>48</v>
      </c>
    </row>
    <row r="30" spans="2:8" x14ac:dyDescent="0.25">
      <c r="D30" s="307"/>
      <c r="E30" s="57"/>
    </row>
    <row r="31" spans="2:8" x14ac:dyDescent="0.25">
      <c r="D31" s="307"/>
      <c r="E31" s="57"/>
    </row>
    <row r="32" spans="2:8" x14ac:dyDescent="0.25">
      <c r="D32" s="307"/>
      <c r="E32" s="57"/>
    </row>
    <row r="33" spans="4:4" x14ac:dyDescent="0.25">
      <c r="D33" s="307"/>
    </row>
  </sheetData>
  <mergeCells count="4">
    <mergeCell ref="F4:G4"/>
    <mergeCell ref="B3:G3"/>
    <mergeCell ref="B1:G2"/>
    <mergeCell ref="D4:E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CC0DA"/>
    <pageSetUpPr fitToPage="1"/>
  </sheetPr>
  <dimension ref="A1:X100"/>
  <sheetViews>
    <sheetView zoomScaleNormal="100" workbookViewId="0">
      <selection sqref="A1:T1"/>
    </sheetView>
  </sheetViews>
  <sheetFormatPr defaultColWidth="9.42578125" defaultRowHeight="12.75" customHeight="1" x14ac:dyDescent="0.2"/>
  <cols>
    <col min="1" max="1" width="14.85546875" style="144" customWidth="1"/>
    <col min="2" max="8" width="9.42578125" style="144"/>
    <col min="9" max="10" width="12.5703125" style="144" customWidth="1"/>
    <col min="11" max="11" width="22.42578125" style="144" customWidth="1"/>
    <col min="12" max="16" width="9.42578125" style="144"/>
    <col min="17" max="17" width="33.5703125" style="144" customWidth="1"/>
    <col min="18" max="18" width="20" style="144" customWidth="1"/>
    <col min="19" max="19" width="32.5703125" style="144" customWidth="1"/>
    <col min="20" max="20" width="31.5703125" style="144" customWidth="1"/>
    <col min="21" max="21" width="27.42578125" style="478" customWidth="1"/>
    <col min="22" max="22" width="27.42578125" style="144" customWidth="1"/>
    <col min="23" max="16384" width="9.42578125" style="144"/>
  </cols>
  <sheetData>
    <row r="1" spans="1:24" ht="45.75" customHeight="1" x14ac:dyDescent="0.2">
      <c r="A1" s="645" t="s">
        <v>848</v>
      </c>
      <c r="B1" s="646"/>
      <c r="C1" s="646"/>
      <c r="D1" s="646"/>
      <c r="E1" s="646"/>
      <c r="F1" s="646"/>
      <c r="G1" s="646"/>
      <c r="H1" s="646"/>
      <c r="I1" s="646"/>
      <c r="J1" s="646"/>
      <c r="K1" s="646"/>
      <c r="L1" s="646"/>
      <c r="M1" s="646"/>
      <c r="N1" s="646"/>
      <c r="O1" s="646"/>
      <c r="P1" s="646"/>
      <c r="Q1" s="646"/>
      <c r="R1" s="646"/>
      <c r="S1" s="646"/>
      <c r="T1" s="646"/>
    </row>
    <row r="2" spans="1:24" ht="10.5" customHeight="1" x14ac:dyDescent="0.25">
      <c r="A2" s="145"/>
      <c r="B2" s="145"/>
      <c r="C2" s="145"/>
      <c r="D2" s="145"/>
      <c r="E2" s="145"/>
      <c r="F2" s="145"/>
      <c r="G2" s="145"/>
      <c r="H2" s="145"/>
      <c r="I2" s="145"/>
      <c r="J2" s="145"/>
      <c r="K2" s="145"/>
      <c r="L2" s="145"/>
      <c r="M2" s="145"/>
      <c r="N2" s="145"/>
      <c r="O2" s="145"/>
      <c r="P2" s="145"/>
      <c r="Q2" s="145"/>
    </row>
    <row r="3" spans="1:24" ht="42" customHeight="1" x14ac:dyDescent="0.2">
      <c r="A3" s="647" t="s">
        <v>849</v>
      </c>
      <c r="B3" s="647"/>
      <c r="C3" s="647"/>
      <c r="D3" s="647"/>
      <c r="E3" s="647"/>
      <c r="F3" s="647"/>
      <c r="G3" s="647"/>
      <c r="H3" s="647"/>
      <c r="I3" s="647"/>
      <c r="J3" s="647"/>
      <c r="K3" s="647"/>
      <c r="L3" s="647"/>
      <c r="M3" s="647"/>
      <c r="N3" s="647"/>
      <c r="O3" s="647"/>
      <c r="P3" s="647"/>
      <c r="Q3" s="647"/>
      <c r="R3" s="647"/>
      <c r="S3" s="647"/>
      <c r="T3" s="647"/>
    </row>
    <row r="5" spans="1:24" ht="37.700000000000003" customHeight="1" x14ac:dyDescent="0.25">
      <c r="A5" s="648" t="s">
        <v>850</v>
      </c>
      <c r="B5" s="648"/>
      <c r="C5" s="648"/>
      <c r="D5" s="648"/>
      <c r="E5" s="648"/>
      <c r="F5" s="648"/>
      <c r="G5" s="648"/>
      <c r="H5" s="648"/>
      <c r="I5" s="648"/>
      <c r="J5" s="648"/>
      <c r="K5" s="648"/>
      <c r="L5" s="648"/>
      <c r="M5" s="648"/>
      <c r="N5" s="648"/>
      <c r="O5" s="648"/>
      <c r="P5" s="648"/>
      <c r="Q5" s="648"/>
      <c r="R5" s="648"/>
      <c r="S5" s="648"/>
      <c r="T5" s="648"/>
      <c r="V5" s="307"/>
      <c r="W5" s="57"/>
      <c r="X5" s="154"/>
    </row>
    <row r="6" spans="1:24" ht="30.75" customHeight="1" x14ac:dyDescent="0.25">
      <c r="A6" s="649" t="s">
        <v>851</v>
      </c>
      <c r="B6" s="649"/>
      <c r="C6" s="649"/>
      <c r="D6" s="649"/>
      <c r="E6" s="649"/>
      <c r="F6" s="649"/>
      <c r="G6" s="649"/>
      <c r="H6" s="649"/>
      <c r="I6" s="649"/>
      <c r="J6" s="649"/>
      <c r="K6" s="649"/>
      <c r="L6" s="649"/>
      <c r="M6" s="649"/>
      <c r="N6" s="649"/>
      <c r="O6" s="649"/>
      <c r="P6" s="649"/>
      <c r="Q6" s="649"/>
      <c r="R6" s="649"/>
      <c r="S6" s="649"/>
      <c r="T6" s="649"/>
      <c r="V6" s="307"/>
      <c r="W6" s="57"/>
      <c r="X6" s="154"/>
    </row>
    <row r="7" spans="1:24" ht="30.75" customHeight="1" x14ac:dyDescent="0.25">
      <c r="A7" s="650" t="s">
        <v>852</v>
      </c>
      <c r="B7" s="650"/>
      <c r="C7" s="650"/>
      <c r="D7" s="650"/>
      <c r="E7" s="650"/>
      <c r="F7" s="650"/>
      <c r="G7" s="650"/>
      <c r="H7" s="650"/>
      <c r="I7" s="650"/>
      <c r="J7" s="650"/>
      <c r="K7" s="650"/>
      <c r="L7" s="650"/>
      <c r="M7" s="650"/>
      <c r="N7" s="650"/>
      <c r="O7" s="650"/>
      <c r="P7" s="650"/>
      <c r="Q7" s="650"/>
      <c r="R7" s="650"/>
      <c r="S7" s="650"/>
      <c r="T7" s="650"/>
      <c r="V7" s="307"/>
      <c r="W7" s="57"/>
      <c r="X7" s="154"/>
    </row>
    <row r="8" spans="1:24" ht="15" customHeight="1" x14ac:dyDescent="0.25">
      <c r="S8" s="431"/>
      <c r="V8" s="307"/>
      <c r="W8"/>
      <c r="X8" s="154"/>
    </row>
    <row r="9" spans="1:24" ht="174.75" customHeight="1" x14ac:dyDescent="0.2">
      <c r="A9" s="146" t="s">
        <v>853</v>
      </c>
      <c r="B9" s="637" t="s">
        <v>854</v>
      </c>
      <c r="C9" s="637"/>
      <c r="D9" s="638" t="s">
        <v>855</v>
      </c>
      <c r="E9" s="639"/>
      <c r="F9" s="640"/>
      <c r="G9" s="637" t="s">
        <v>856</v>
      </c>
      <c r="H9" s="637"/>
      <c r="I9" s="641" t="s">
        <v>857</v>
      </c>
      <c r="J9" s="641"/>
      <c r="K9" s="147" t="s">
        <v>858</v>
      </c>
      <c r="L9" s="642" t="s">
        <v>859</v>
      </c>
      <c r="M9" s="643"/>
      <c r="N9" s="643"/>
      <c r="O9" s="643"/>
      <c r="P9" s="643"/>
      <c r="Q9" s="644"/>
      <c r="R9" s="148" t="s">
        <v>860</v>
      </c>
      <c r="S9" s="480" t="s">
        <v>861</v>
      </c>
      <c r="T9" s="148" t="s">
        <v>862</v>
      </c>
      <c r="U9" s="479"/>
      <c r="V9" s="459"/>
    </row>
    <row r="10" spans="1:24" ht="34.5" customHeight="1" x14ac:dyDescent="0.2">
      <c r="A10" s="149"/>
      <c r="B10" s="651"/>
      <c r="C10" s="651"/>
      <c r="D10" s="651"/>
      <c r="E10" s="651"/>
      <c r="F10" s="651"/>
      <c r="G10" s="651"/>
      <c r="H10" s="651"/>
      <c r="I10" s="651"/>
      <c r="J10" s="651"/>
      <c r="K10" s="150"/>
      <c r="L10" s="652"/>
      <c r="M10" s="652"/>
      <c r="N10" s="652"/>
      <c r="O10" s="652"/>
      <c r="P10" s="652"/>
      <c r="Q10" s="652"/>
      <c r="R10" s="149"/>
      <c r="S10" s="149"/>
      <c r="T10" s="149"/>
      <c r="V10" s="497"/>
    </row>
    <row r="11" spans="1:24" ht="34.5" customHeight="1" x14ac:dyDescent="0.2">
      <c r="A11" s="149"/>
      <c r="B11" s="651"/>
      <c r="C11" s="651"/>
      <c r="D11" s="651"/>
      <c r="E11" s="651"/>
      <c r="F11" s="651"/>
      <c r="G11" s="651"/>
      <c r="H11" s="651"/>
      <c r="I11" s="651"/>
      <c r="J11" s="651"/>
      <c r="K11" s="150"/>
      <c r="L11" s="652"/>
      <c r="M11" s="652"/>
      <c r="N11" s="652"/>
      <c r="O11" s="652"/>
      <c r="P11" s="652"/>
      <c r="Q11" s="652"/>
      <c r="R11" s="149"/>
      <c r="S11" s="149"/>
      <c r="T11" s="149"/>
    </row>
    <row r="12" spans="1:24" ht="34.5" customHeight="1" x14ac:dyDescent="0.2">
      <c r="A12" s="149"/>
      <c r="B12" s="651"/>
      <c r="C12" s="651"/>
      <c r="D12" s="651"/>
      <c r="E12" s="651"/>
      <c r="F12" s="651"/>
      <c r="G12" s="651"/>
      <c r="H12" s="651"/>
      <c r="I12" s="651"/>
      <c r="J12" s="651"/>
      <c r="K12" s="150"/>
      <c r="L12" s="652"/>
      <c r="M12" s="652"/>
      <c r="N12" s="652"/>
      <c r="O12" s="652"/>
      <c r="P12" s="652"/>
      <c r="Q12" s="652"/>
      <c r="R12" s="149"/>
      <c r="S12" s="149"/>
      <c r="T12" s="149"/>
    </row>
    <row r="13" spans="1:24" ht="34.5" customHeight="1" x14ac:dyDescent="0.2">
      <c r="A13" s="149"/>
      <c r="B13" s="651"/>
      <c r="C13" s="651"/>
      <c r="D13" s="651"/>
      <c r="E13" s="651"/>
      <c r="F13" s="651"/>
      <c r="G13" s="651"/>
      <c r="H13" s="651"/>
      <c r="I13" s="651"/>
      <c r="J13" s="651"/>
      <c r="K13" s="150"/>
      <c r="L13" s="652"/>
      <c r="M13" s="652"/>
      <c r="N13" s="652"/>
      <c r="O13" s="652"/>
      <c r="P13" s="652"/>
      <c r="Q13" s="652"/>
      <c r="R13" s="149"/>
      <c r="S13" s="149"/>
      <c r="T13" s="149"/>
    </row>
    <row r="14" spans="1:24" ht="34.5" customHeight="1" x14ac:dyDescent="0.2">
      <c r="A14" s="149"/>
      <c r="B14" s="651"/>
      <c r="C14" s="651"/>
      <c r="D14" s="651"/>
      <c r="E14" s="651"/>
      <c r="F14" s="651"/>
      <c r="G14" s="651"/>
      <c r="H14" s="651"/>
      <c r="I14" s="651"/>
      <c r="J14" s="651"/>
      <c r="K14" s="150"/>
      <c r="L14" s="652"/>
      <c r="M14" s="652"/>
      <c r="N14" s="652"/>
      <c r="O14" s="652"/>
      <c r="P14" s="652"/>
      <c r="Q14" s="652"/>
      <c r="R14" s="149"/>
      <c r="S14" s="149"/>
      <c r="T14" s="149"/>
    </row>
    <row r="15" spans="1:24" ht="34.5" customHeight="1" x14ac:dyDescent="0.2">
      <c r="A15" s="149"/>
      <c r="B15" s="651"/>
      <c r="C15" s="651"/>
      <c r="D15" s="651"/>
      <c r="E15" s="651"/>
      <c r="F15" s="651"/>
      <c r="G15" s="651"/>
      <c r="H15" s="651"/>
      <c r="I15" s="651"/>
      <c r="J15" s="651"/>
      <c r="K15" s="150"/>
      <c r="L15" s="652"/>
      <c r="M15" s="652"/>
      <c r="N15" s="652"/>
      <c r="O15" s="652"/>
      <c r="P15" s="652"/>
      <c r="Q15" s="652"/>
      <c r="R15" s="149"/>
      <c r="S15" s="149"/>
      <c r="T15" s="149"/>
    </row>
    <row r="16" spans="1:24" ht="34.5" customHeight="1" x14ac:dyDescent="0.2">
      <c r="A16" s="149"/>
      <c r="B16" s="651"/>
      <c r="C16" s="651"/>
      <c r="D16" s="651"/>
      <c r="E16" s="651"/>
      <c r="F16" s="651"/>
      <c r="G16" s="651"/>
      <c r="H16" s="651"/>
      <c r="I16" s="651"/>
      <c r="J16" s="651"/>
      <c r="K16" s="150"/>
      <c r="L16" s="652"/>
      <c r="M16" s="652"/>
      <c r="N16" s="652"/>
      <c r="O16" s="652"/>
      <c r="P16" s="652"/>
      <c r="Q16" s="652"/>
      <c r="R16" s="149"/>
      <c r="S16" s="149"/>
      <c r="T16" s="149"/>
    </row>
    <row r="17" spans="1:20" ht="34.5" customHeight="1" x14ac:dyDescent="0.2">
      <c r="A17" s="149"/>
      <c r="B17" s="651"/>
      <c r="C17" s="651"/>
      <c r="D17" s="651"/>
      <c r="E17" s="651"/>
      <c r="F17" s="651"/>
      <c r="G17" s="651"/>
      <c r="H17" s="651"/>
      <c r="I17" s="651"/>
      <c r="J17" s="651"/>
      <c r="K17" s="150"/>
      <c r="L17" s="652"/>
      <c r="M17" s="652"/>
      <c r="N17" s="652"/>
      <c r="O17" s="652"/>
      <c r="P17" s="652"/>
      <c r="Q17" s="652"/>
      <c r="R17" s="149"/>
      <c r="S17" s="149"/>
      <c r="T17" s="149"/>
    </row>
    <row r="18" spans="1:20" ht="34.5" customHeight="1" x14ac:dyDescent="0.2">
      <c r="A18" s="149"/>
      <c r="B18" s="651"/>
      <c r="C18" s="651"/>
      <c r="D18" s="651"/>
      <c r="E18" s="651"/>
      <c r="F18" s="651"/>
      <c r="G18" s="651"/>
      <c r="H18" s="651"/>
      <c r="I18" s="651"/>
      <c r="J18" s="651"/>
      <c r="K18" s="150"/>
      <c r="L18" s="652"/>
      <c r="M18" s="652"/>
      <c r="N18" s="652"/>
      <c r="O18" s="652"/>
      <c r="P18" s="652"/>
      <c r="Q18" s="652"/>
      <c r="R18" s="149"/>
      <c r="S18" s="149"/>
      <c r="T18" s="149"/>
    </row>
    <row r="19" spans="1:20" ht="34.5" customHeight="1" x14ac:dyDescent="0.2">
      <c r="A19" s="149"/>
      <c r="B19" s="651"/>
      <c r="C19" s="651"/>
      <c r="D19" s="651"/>
      <c r="E19" s="651"/>
      <c r="F19" s="651"/>
      <c r="G19" s="651"/>
      <c r="H19" s="651"/>
      <c r="I19" s="651"/>
      <c r="J19" s="651"/>
      <c r="K19" s="150"/>
      <c r="L19" s="652"/>
      <c r="M19" s="652"/>
      <c r="N19" s="652"/>
      <c r="O19" s="652"/>
      <c r="P19" s="652"/>
      <c r="Q19" s="652"/>
      <c r="R19" s="149"/>
      <c r="S19" s="149"/>
      <c r="T19" s="149"/>
    </row>
    <row r="20" spans="1:20" ht="34.5" customHeight="1" x14ac:dyDescent="0.2">
      <c r="A20" s="149"/>
      <c r="B20" s="651"/>
      <c r="C20" s="651"/>
      <c r="D20" s="651"/>
      <c r="E20" s="651"/>
      <c r="F20" s="651"/>
      <c r="G20" s="651"/>
      <c r="H20" s="651"/>
      <c r="I20" s="651"/>
      <c r="J20" s="651"/>
      <c r="K20" s="150"/>
      <c r="L20" s="652"/>
      <c r="M20" s="652"/>
      <c r="N20" s="652"/>
      <c r="O20" s="652"/>
      <c r="P20" s="652"/>
      <c r="Q20" s="652"/>
      <c r="R20" s="149"/>
      <c r="S20" s="149"/>
      <c r="T20" s="149"/>
    </row>
    <row r="21" spans="1:20" ht="34.5" customHeight="1" x14ac:dyDescent="0.2">
      <c r="A21" s="149"/>
      <c r="B21" s="651"/>
      <c r="C21" s="651"/>
      <c r="D21" s="651"/>
      <c r="E21" s="651"/>
      <c r="F21" s="651"/>
      <c r="G21" s="651"/>
      <c r="H21" s="651"/>
      <c r="I21" s="651"/>
      <c r="J21" s="651"/>
      <c r="K21" s="150"/>
      <c r="L21" s="652"/>
      <c r="M21" s="652"/>
      <c r="N21" s="652"/>
      <c r="O21" s="652"/>
      <c r="P21" s="652"/>
      <c r="Q21" s="652"/>
      <c r="R21" s="149"/>
      <c r="S21" s="149"/>
      <c r="T21" s="149"/>
    </row>
    <row r="22" spans="1:20" ht="34.5" customHeight="1" x14ac:dyDescent="0.2">
      <c r="A22" s="149"/>
      <c r="B22" s="651"/>
      <c r="C22" s="651"/>
      <c r="D22" s="651"/>
      <c r="E22" s="651"/>
      <c r="F22" s="651"/>
      <c r="G22" s="651"/>
      <c r="H22" s="651"/>
      <c r="I22" s="651"/>
      <c r="J22" s="651"/>
      <c r="K22" s="150"/>
      <c r="L22" s="652"/>
      <c r="M22" s="652"/>
      <c r="N22" s="652"/>
      <c r="O22" s="652"/>
      <c r="P22" s="652"/>
      <c r="Q22" s="652"/>
      <c r="R22" s="149"/>
      <c r="S22" s="149"/>
      <c r="T22" s="149"/>
    </row>
    <row r="23" spans="1:20" ht="34.5" customHeight="1" x14ac:dyDescent="0.2">
      <c r="A23" s="149"/>
      <c r="B23" s="651"/>
      <c r="C23" s="651"/>
      <c r="D23" s="651"/>
      <c r="E23" s="651"/>
      <c r="F23" s="651"/>
      <c r="G23" s="651"/>
      <c r="H23" s="651"/>
      <c r="I23" s="651"/>
      <c r="J23" s="651"/>
      <c r="K23" s="150"/>
      <c r="L23" s="652"/>
      <c r="M23" s="652"/>
      <c r="N23" s="652"/>
      <c r="O23" s="652"/>
      <c r="P23" s="652"/>
      <c r="Q23" s="652"/>
      <c r="R23" s="149"/>
      <c r="S23" s="149"/>
      <c r="T23" s="149"/>
    </row>
    <row r="24" spans="1:20" ht="34.5" customHeight="1" x14ac:dyDescent="0.2">
      <c r="A24" s="149"/>
      <c r="B24" s="651"/>
      <c r="C24" s="651"/>
      <c r="D24" s="651"/>
      <c r="E24" s="651"/>
      <c r="F24" s="651"/>
      <c r="G24" s="651"/>
      <c r="H24" s="651"/>
      <c r="I24" s="651"/>
      <c r="J24" s="651"/>
      <c r="K24" s="150"/>
      <c r="L24" s="652"/>
      <c r="M24" s="652"/>
      <c r="N24" s="652"/>
      <c r="O24" s="652"/>
      <c r="P24" s="652"/>
      <c r="Q24" s="652"/>
      <c r="R24" s="149"/>
      <c r="S24" s="149"/>
      <c r="T24" s="149"/>
    </row>
    <row r="25" spans="1:20" ht="34.5" customHeight="1" x14ac:dyDescent="0.2">
      <c r="A25" s="149"/>
      <c r="B25" s="651"/>
      <c r="C25" s="651"/>
      <c r="D25" s="651"/>
      <c r="E25" s="651"/>
      <c r="F25" s="651"/>
      <c r="G25" s="651"/>
      <c r="H25" s="651"/>
      <c r="I25" s="651"/>
      <c r="J25" s="651"/>
      <c r="K25" s="150"/>
      <c r="L25" s="652"/>
      <c r="M25" s="652"/>
      <c r="N25" s="652"/>
      <c r="O25" s="652"/>
      <c r="P25" s="652"/>
      <c r="Q25" s="652"/>
      <c r="R25" s="149"/>
      <c r="S25" s="149"/>
      <c r="T25" s="149"/>
    </row>
    <row r="26" spans="1:20" ht="34.5" customHeight="1" x14ac:dyDescent="0.2">
      <c r="A26" s="149"/>
      <c r="B26" s="651"/>
      <c r="C26" s="651"/>
      <c r="D26" s="651"/>
      <c r="E26" s="651"/>
      <c r="F26" s="651"/>
      <c r="G26" s="651"/>
      <c r="H26" s="651"/>
      <c r="I26" s="651"/>
      <c r="J26" s="651"/>
      <c r="K26" s="150"/>
      <c r="L26" s="652"/>
      <c r="M26" s="652"/>
      <c r="N26" s="652"/>
      <c r="O26" s="652"/>
      <c r="P26" s="652"/>
      <c r="Q26" s="652"/>
      <c r="R26" s="149"/>
      <c r="S26" s="149"/>
      <c r="T26" s="149"/>
    </row>
    <row r="27" spans="1:20" ht="34.5" customHeight="1" x14ac:dyDescent="0.2">
      <c r="A27" s="149"/>
      <c r="B27" s="651"/>
      <c r="C27" s="651"/>
      <c r="D27" s="651"/>
      <c r="E27" s="651"/>
      <c r="F27" s="651"/>
      <c r="G27" s="651"/>
      <c r="H27" s="651"/>
      <c r="I27" s="651"/>
      <c r="J27" s="651"/>
      <c r="K27" s="150"/>
      <c r="L27" s="652"/>
      <c r="M27" s="652"/>
      <c r="N27" s="652"/>
      <c r="O27" s="652"/>
      <c r="P27" s="652"/>
      <c r="Q27" s="652"/>
      <c r="R27" s="149"/>
      <c r="S27" s="149"/>
      <c r="T27" s="149"/>
    </row>
    <row r="28" spans="1:20" ht="34.5" customHeight="1" x14ac:dyDescent="0.2">
      <c r="A28" s="149"/>
      <c r="B28" s="651"/>
      <c r="C28" s="651"/>
      <c r="D28" s="651"/>
      <c r="E28" s="651"/>
      <c r="F28" s="651"/>
      <c r="G28" s="651"/>
      <c r="H28" s="651"/>
      <c r="I28" s="651"/>
      <c r="J28" s="651"/>
      <c r="K28" s="150"/>
      <c r="L28" s="652"/>
      <c r="M28" s="652"/>
      <c r="N28" s="652"/>
      <c r="O28" s="652"/>
      <c r="P28" s="652"/>
      <c r="Q28" s="652"/>
      <c r="R28" s="149"/>
      <c r="S28" s="149"/>
      <c r="T28" s="149"/>
    </row>
    <row r="29" spans="1:20" ht="34.5" customHeight="1" x14ac:dyDescent="0.2">
      <c r="A29" s="149"/>
      <c r="B29" s="651"/>
      <c r="C29" s="651"/>
      <c r="D29" s="651"/>
      <c r="E29" s="651"/>
      <c r="F29" s="651"/>
      <c r="G29" s="651"/>
      <c r="H29" s="651"/>
      <c r="I29" s="651"/>
      <c r="J29" s="651"/>
      <c r="K29" s="150"/>
      <c r="L29" s="652"/>
      <c r="M29" s="652"/>
      <c r="N29" s="652"/>
      <c r="O29" s="652"/>
      <c r="P29" s="652"/>
      <c r="Q29" s="652"/>
      <c r="R29" s="149"/>
      <c r="S29" s="149"/>
      <c r="T29" s="149"/>
    </row>
    <row r="30" spans="1:20" ht="34.5" customHeight="1" x14ac:dyDescent="0.2">
      <c r="A30" s="149"/>
      <c r="B30" s="651"/>
      <c r="C30" s="651"/>
      <c r="D30" s="651"/>
      <c r="E30" s="651"/>
      <c r="F30" s="651"/>
      <c r="G30" s="651"/>
      <c r="H30" s="651"/>
      <c r="I30" s="651"/>
      <c r="J30" s="651"/>
      <c r="K30" s="150"/>
      <c r="L30" s="652"/>
      <c r="M30" s="652"/>
      <c r="N30" s="652"/>
      <c r="O30" s="652"/>
      <c r="P30" s="652"/>
      <c r="Q30" s="652"/>
      <c r="R30" s="149"/>
      <c r="S30" s="149"/>
      <c r="T30" s="149"/>
    </row>
    <row r="31" spans="1:20" ht="34.5" customHeight="1" x14ac:dyDescent="0.2">
      <c r="A31" s="149"/>
      <c r="B31" s="651"/>
      <c r="C31" s="651"/>
      <c r="D31" s="651"/>
      <c r="E31" s="651"/>
      <c r="F31" s="651"/>
      <c r="G31" s="651"/>
      <c r="H31" s="651"/>
      <c r="I31" s="651"/>
      <c r="J31" s="651"/>
      <c r="K31" s="150"/>
      <c r="L31" s="652"/>
      <c r="M31" s="652"/>
      <c r="N31" s="652"/>
      <c r="O31" s="652"/>
      <c r="P31" s="652"/>
      <c r="Q31" s="652"/>
      <c r="R31" s="149"/>
      <c r="S31" s="149"/>
      <c r="T31" s="149"/>
    </row>
    <row r="32" spans="1:20" ht="34.5" customHeight="1" x14ac:dyDescent="0.2">
      <c r="A32" s="149"/>
      <c r="B32" s="651"/>
      <c r="C32" s="651"/>
      <c r="D32" s="651"/>
      <c r="E32" s="651"/>
      <c r="F32" s="651"/>
      <c r="G32" s="651"/>
      <c r="H32" s="651"/>
      <c r="I32" s="651"/>
      <c r="J32" s="651"/>
      <c r="K32" s="150"/>
      <c r="L32" s="652"/>
      <c r="M32" s="652"/>
      <c r="N32" s="652"/>
      <c r="O32" s="652"/>
      <c r="P32" s="652"/>
      <c r="Q32" s="652"/>
      <c r="R32" s="149"/>
      <c r="S32" s="149"/>
      <c r="T32" s="149"/>
    </row>
    <row r="33" spans="1:20" ht="34.5" customHeight="1" x14ac:dyDescent="0.2">
      <c r="A33" s="149"/>
      <c r="B33" s="651"/>
      <c r="C33" s="651"/>
      <c r="D33" s="651"/>
      <c r="E33" s="651"/>
      <c r="F33" s="651"/>
      <c r="G33" s="651"/>
      <c r="H33" s="651"/>
      <c r="I33" s="651"/>
      <c r="J33" s="651"/>
      <c r="K33" s="150"/>
      <c r="L33" s="652"/>
      <c r="M33" s="652"/>
      <c r="N33" s="652"/>
      <c r="O33" s="652"/>
      <c r="P33" s="652"/>
      <c r="Q33" s="652"/>
      <c r="R33" s="149"/>
      <c r="S33" s="149"/>
      <c r="T33" s="149"/>
    </row>
    <row r="34" spans="1:20" ht="34.5" customHeight="1" x14ac:dyDescent="0.2">
      <c r="A34" s="149"/>
      <c r="B34" s="651"/>
      <c r="C34" s="651"/>
      <c r="D34" s="651"/>
      <c r="E34" s="651"/>
      <c r="F34" s="651"/>
      <c r="G34" s="651"/>
      <c r="H34" s="651"/>
      <c r="I34" s="651"/>
      <c r="J34" s="651"/>
      <c r="K34" s="150"/>
      <c r="L34" s="652"/>
      <c r="M34" s="652"/>
      <c r="N34" s="652"/>
      <c r="O34" s="652"/>
      <c r="P34" s="652"/>
      <c r="Q34" s="652"/>
      <c r="R34" s="149"/>
      <c r="S34" s="149"/>
      <c r="T34" s="149"/>
    </row>
    <row r="35" spans="1:20" ht="34.5" customHeight="1" x14ac:dyDescent="0.2">
      <c r="A35" s="149"/>
      <c r="B35" s="651"/>
      <c r="C35" s="651"/>
      <c r="D35" s="651"/>
      <c r="E35" s="651"/>
      <c r="F35" s="651"/>
      <c r="G35" s="651"/>
      <c r="H35" s="651"/>
      <c r="I35" s="651"/>
      <c r="J35" s="651"/>
      <c r="K35" s="150"/>
      <c r="L35" s="652"/>
      <c r="M35" s="652"/>
      <c r="N35" s="652"/>
      <c r="O35" s="652"/>
      <c r="P35" s="652"/>
      <c r="Q35" s="652"/>
      <c r="R35" s="149"/>
      <c r="S35" s="149"/>
      <c r="T35" s="149"/>
    </row>
    <row r="36" spans="1:20" ht="34.5" customHeight="1" x14ac:dyDescent="0.2">
      <c r="A36" s="149"/>
      <c r="B36" s="651"/>
      <c r="C36" s="651"/>
      <c r="D36" s="651"/>
      <c r="E36" s="651"/>
      <c r="F36" s="651"/>
      <c r="G36" s="651"/>
      <c r="H36" s="651"/>
      <c r="I36" s="651"/>
      <c r="J36" s="651"/>
      <c r="K36" s="150"/>
      <c r="L36" s="652"/>
      <c r="M36" s="652"/>
      <c r="N36" s="652"/>
      <c r="O36" s="652"/>
      <c r="P36" s="652"/>
      <c r="Q36" s="652"/>
      <c r="R36" s="149"/>
      <c r="S36" s="149"/>
      <c r="T36" s="149"/>
    </row>
    <row r="37" spans="1:20" ht="34.5" customHeight="1" x14ac:dyDescent="0.2">
      <c r="A37" s="149"/>
      <c r="B37" s="651"/>
      <c r="C37" s="651"/>
      <c r="D37" s="651"/>
      <c r="E37" s="651"/>
      <c r="F37" s="651"/>
      <c r="G37" s="651"/>
      <c r="H37" s="651"/>
      <c r="I37" s="651"/>
      <c r="J37" s="651"/>
      <c r="K37" s="150"/>
      <c r="L37" s="652"/>
      <c r="M37" s="652"/>
      <c r="N37" s="652"/>
      <c r="O37" s="652"/>
      <c r="P37" s="652"/>
      <c r="Q37" s="652"/>
      <c r="R37" s="149"/>
      <c r="S37" s="149"/>
      <c r="T37" s="149"/>
    </row>
    <row r="38" spans="1:20" ht="34.5" customHeight="1" x14ac:dyDescent="0.2">
      <c r="A38" s="149"/>
      <c r="B38" s="651"/>
      <c r="C38" s="651"/>
      <c r="D38" s="651"/>
      <c r="E38" s="651"/>
      <c r="F38" s="651"/>
      <c r="G38" s="651"/>
      <c r="H38" s="651"/>
      <c r="I38" s="651"/>
      <c r="J38" s="651"/>
      <c r="K38" s="150"/>
      <c r="L38" s="652"/>
      <c r="M38" s="652"/>
      <c r="N38" s="652"/>
      <c r="O38" s="652"/>
      <c r="P38" s="652"/>
      <c r="Q38" s="652"/>
      <c r="R38" s="149"/>
      <c r="S38" s="149"/>
      <c r="T38" s="149"/>
    </row>
    <row r="39" spans="1:20" ht="34.5" customHeight="1" x14ac:dyDescent="0.2">
      <c r="A39" s="149"/>
      <c r="B39" s="651"/>
      <c r="C39" s="651"/>
      <c r="D39" s="651"/>
      <c r="E39" s="651"/>
      <c r="F39" s="651"/>
      <c r="G39" s="651"/>
      <c r="H39" s="651"/>
      <c r="I39" s="651"/>
      <c r="J39" s="651"/>
      <c r="K39" s="150"/>
      <c r="L39" s="652"/>
      <c r="M39" s="652"/>
      <c r="N39" s="652"/>
      <c r="O39" s="652"/>
      <c r="P39" s="652"/>
      <c r="Q39" s="652"/>
      <c r="R39" s="149"/>
      <c r="S39" s="149"/>
      <c r="T39" s="149"/>
    </row>
    <row r="40" spans="1:20" ht="34.5" customHeight="1" x14ac:dyDescent="0.2">
      <c r="A40" s="149"/>
      <c r="B40" s="651"/>
      <c r="C40" s="651"/>
      <c r="D40" s="651"/>
      <c r="E40" s="651"/>
      <c r="F40" s="651"/>
      <c r="G40" s="651"/>
      <c r="H40" s="651"/>
      <c r="I40" s="651"/>
      <c r="J40" s="651"/>
      <c r="K40" s="150"/>
      <c r="L40" s="652"/>
      <c r="M40" s="652"/>
      <c r="N40" s="652"/>
      <c r="O40" s="652"/>
      <c r="P40" s="652"/>
      <c r="Q40" s="652"/>
      <c r="R40" s="149"/>
      <c r="S40" s="149"/>
      <c r="T40" s="149"/>
    </row>
    <row r="41" spans="1:20" ht="34.5" customHeight="1" x14ac:dyDescent="0.2">
      <c r="A41" s="149"/>
      <c r="B41" s="651"/>
      <c r="C41" s="651"/>
      <c r="D41" s="651"/>
      <c r="E41" s="651"/>
      <c r="F41" s="651"/>
      <c r="G41" s="651"/>
      <c r="H41" s="651"/>
      <c r="I41" s="651"/>
      <c r="J41" s="651"/>
      <c r="K41" s="150"/>
      <c r="L41" s="652"/>
      <c r="M41" s="652"/>
      <c r="N41" s="652"/>
      <c r="O41" s="652"/>
      <c r="P41" s="652"/>
      <c r="Q41" s="652"/>
      <c r="R41" s="149"/>
      <c r="S41" s="149"/>
      <c r="T41" s="149"/>
    </row>
    <row r="42" spans="1:20" ht="34.5" customHeight="1" x14ac:dyDescent="0.2">
      <c r="A42" s="149"/>
      <c r="B42" s="651"/>
      <c r="C42" s="651"/>
      <c r="D42" s="651"/>
      <c r="E42" s="651"/>
      <c r="F42" s="651"/>
      <c r="G42" s="651"/>
      <c r="H42" s="651"/>
      <c r="I42" s="651"/>
      <c r="J42" s="651"/>
      <c r="K42" s="150"/>
      <c r="L42" s="652"/>
      <c r="M42" s="652"/>
      <c r="N42" s="652"/>
      <c r="O42" s="652"/>
      <c r="P42" s="652"/>
      <c r="Q42" s="652"/>
      <c r="R42" s="149"/>
      <c r="S42" s="149"/>
      <c r="T42" s="149"/>
    </row>
    <row r="43" spans="1:20" ht="34.5" customHeight="1" x14ac:dyDescent="0.2">
      <c r="A43" s="149"/>
      <c r="B43" s="651"/>
      <c r="C43" s="651"/>
      <c r="D43" s="651"/>
      <c r="E43" s="651"/>
      <c r="F43" s="651"/>
      <c r="G43" s="651"/>
      <c r="H43" s="651"/>
      <c r="I43" s="651"/>
      <c r="J43" s="651"/>
      <c r="K43" s="150"/>
      <c r="L43" s="652"/>
      <c r="M43" s="652"/>
      <c r="N43" s="652"/>
      <c r="O43" s="652"/>
      <c r="P43" s="652"/>
      <c r="Q43" s="652"/>
      <c r="R43" s="149"/>
      <c r="S43" s="149"/>
      <c r="T43" s="149"/>
    </row>
    <row r="44" spans="1:20" ht="34.5" customHeight="1" x14ac:dyDescent="0.2">
      <c r="A44" s="149"/>
      <c r="B44" s="651"/>
      <c r="C44" s="651"/>
      <c r="D44" s="651"/>
      <c r="E44" s="651"/>
      <c r="F44" s="651"/>
      <c r="G44" s="651"/>
      <c r="H44" s="651"/>
      <c r="I44" s="651"/>
      <c r="J44" s="651"/>
      <c r="K44" s="150"/>
      <c r="L44" s="652"/>
      <c r="M44" s="652"/>
      <c r="N44" s="652"/>
      <c r="O44" s="652"/>
      <c r="P44" s="652"/>
      <c r="Q44" s="652"/>
      <c r="R44" s="149"/>
      <c r="S44" s="149"/>
      <c r="T44" s="149"/>
    </row>
    <row r="45" spans="1:20" ht="34.5" customHeight="1" x14ac:dyDescent="0.2">
      <c r="A45" s="149"/>
      <c r="B45" s="651"/>
      <c r="C45" s="651"/>
      <c r="D45" s="651"/>
      <c r="E45" s="651"/>
      <c r="F45" s="651"/>
      <c r="G45" s="651"/>
      <c r="H45" s="651"/>
      <c r="I45" s="651"/>
      <c r="J45" s="651"/>
      <c r="K45" s="150"/>
      <c r="L45" s="652"/>
      <c r="M45" s="652"/>
      <c r="N45" s="652"/>
      <c r="O45" s="652"/>
      <c r="P45" s="652"/>
      <c r="Q45" s="652"/>
      <c r="R45" s="149"/>
      <c r="S45" s="149"/>
      <c r="T45" s="149"/>
    </row>
    <row r="46" spans="1:20" ht="34.5" customHeight="1" x14ac:dyDescent="0.2">
      <c r="A46" s="149"/>
      <c r="B46" s="651"/>
      <c r="C46" s="651"/>
      <c r="D46" s="651"/>
      <c r="E46" s="651"/>
      <c r="F46" s="651"/>
      <c r="G46" s="651"/>
      <c r="H46" s="651"/>
      <c r="I46" s="651"/>
      <c r="J46" s="651"/>
      <c r="K46" s="150"/>
      <c r="L46" s="652"/>
      <c r="M46" s="652"/>
      <c r="N46" s="652"/>
      <c r="O46" s="652"/>
      <c r="P46" s="652"/>
      <c r="Q46" s="652"/>
      <c r="R46" s="149"/>
      <c r="S46" s="149"/>
      <c r="T46" s="149"/>
    </row>
    <row r="47" spans="1:20" ht="34.5" customHeight="1" x14ac:dyDescent="0.2">
      <c r="A47" s="149"/>
      <c r="B47" s="651"/>
      <c r="C47" s="651"/>
      <c r="D47" s="651"/>
      <c r="E47" s="651"/>
      <c r="F47" s="651"/>
      <c r="G47" s="651"/>
      <c r="H47" s="651"/>
      <c r="I47" s="651"/>
      <c r="J47" s="651"/>
      <c r="K47" s="150"/>
      <c r="L47" s="652"/>
      <c r="M47" s="652"/>
      <c r="N47" s="652"/>
      <c r="O47" s="652"/>
      <c r="P47" s="652"/>
      <c r="Q47" s="652"/>
      <c r="R47" s="149"/>
      <c r="S47" s="149"/>
      <c r="T47" s="149"/>
    </row>
    <row r="48" spans="1:20" ht="34.5" customHeight="1" x14ac:dyDescent="0.2">
      <c r="A48" s="149"/>
      <c r="B48" s="651"/>
      <c r="C48" s="651"/>
      <c r="D48" s="651"/>
      <c r="E48" s="651"/>
      <c r="F48" s="651"/>
      <c r="G48" s="651"/>
      <c r="H48" s="651"/>
      <c r="I48" s="651"/>
      <c r="J48" s="651"/>
      <c r="K48" s="150"/>
      <c r="L48" s="652"/>
      <c r="M48" s="652"/>
      <c r="N48" s="652"/>
      <c r="O48" s="652"/>
      <c r="P48" s="652"/>
      <c r="Q48" s="652"/>
      <c r="R48" s="149"/>
      <c r="S48" s="149"/>
      <c r="T48" s="149"/>
    </row>
    <row r="49" spans="1:20" ht="34.5" customHeight="1" x14ac:dyDescent="0.2">
      <c r="A49" s="149"/>
      <c r="B49" s="651"/>
      <c r="C49" s="651"/>
      <c r="D49" s="651"/>
      <c r="E49" s="651"/>
      <c r="F49" s="651"/>
      <c r="G49" s="651"/>
      <c r="H49" s="651"/>
      <c r="I49" s="651"/>
      <c r="J49" s="651"/>
      <c r="K49" s="150"/>
      <c r="L49" s="652"/>
      <c r="M49" s="652"/>
      <c r="N49" s="652"/>
      <c r="O49" s="652"/>
      <c r="P49" s="652"/>
      <c r="Q49" s="652"/>
      <c r="R49" s="149"/>
      <c r="S49" s="149"/>
      <c r="T49" s="149"/>
    </row>
    <row r="50" spans="1:20" ht="34.5" customHeight="1" x14ac:dyDescent="0.2">
      <c r="A50" s="149"/>
      <c r="B50" s="651"/>
      <c r="C50" s="651"/>
      <c r="D50" s="651"/>
      <c r="E50" s="651"/>
      <c r="F50" s="651"/>
      <c r="G50" s="651"/>
      <c r="H50" s="651"/>
      <c r="I50" s="651"/>
      <c r="J50" s="651"/>
      <c r="K50" s="150"/>
      <c r="L50" s="652"/>
      <c r="M50" s="652"/>
      <c r="N50" s="652"/>
      <c r="O50" s="652"/>
      <c r="P50" s="652"/>
      <c r="Q50" s="652"/>
      <c r="R50" s="149"/>
      <c r="S50" s="149"/>
      <c r="T50" s="149"/>
    </row>
    <row r="51" spans="1:20" ht="34.5" customHeight="1" x14ac:dyDescent="0.2">
      <c r="A51" s="149"/>
      <c r="B51" s="651"/>
      <c r="C51" s="651"/>
      <c r="D51" s="651"/>
      <c r="E51" s="651"/>
      <c r="F51" s="651"/>
      <c r="G51" s="651"/>
      <c r="H51" s="651"/>
      <c r="I51" s="651"/>
      <c r="J51" s="651"/>
      <c r="K51" s="150"/>
      <c r="L51" s="652"/>
      <c r="M51" s="652"/>
      <c r="N51" s="652"/>
      <c r="O51" s="652"/>
      <c r="P51" s="652"/>
      <c r="Q51" s="652"/>
      <c r="R51" s="149"/>
      <c r="S51" s="149"/>
      <c r="T51" s="149"/>
    </row>
    <row r="52" spans="1:20" ht="34.5" customHeight="1" x14ac:dyDescent="0.2">
      <c r="A52" s="149"/>
      <c r="B52" s="651"/>
      <c r="C52" s="651"/>
      <c r="D52" s="651"/>
      <c r="E52" s="651"/>
      <c r="F52" s="651"/>
      <c r="G52" s="651"/>
      <c r="H52" s="651"/>
      <c r="I52" s="651"/>
      <c r="J52" s="651"/>
      <c r="K52" s="150"/>
      <c r="L52" s="652"/>
      <c r="M52" s="652"/>
      <c r="N52" s="652"/>
      <c r="O52" s="652"/>
      <c r="P52" s="652"/>
      <c r="Q52" s="652"/>
      <c r="R52" s="149"/>
      <c r="S52" s="149"/>
      <c r="T52" s="149"/>
    </row>
    <row r="53" spans="1:20" ht="34.5" customHeight="1" x14ac:dyDescent="0.2">
      <c r="A53" s="149"/>
      <c r="B53" s="651"/>
      <c r="C53" s="651"/>
      <c r="D53" s="651"/>
      <c r="E53" s="651"/>
      <c r="F53" s="651"/>
      <c r="G53" s="651"/>
      <c r="H53" s="651"/>
      <c r="I53" s="651"/>
      <c r="J53" s="651"/>
      <c r="K53" s="150"/>
      <c r="L53" s="652"/>
      <c r="M53" s="652"/>
      <c r="N53" s="652"/>
      <c r="O53" s="652"/>
      <c r="P53" s="652"/>
      <c r="Q53" s="652"/>
      <c r="R53" s="149"/>
      <c r="S53" s="149"/>
      <c r="T53" s="149"/>
    </row>
    <row r="54" spans="1:20" ht="34.5" customHeight="1" x14ac:dyDescent="0.2">
      <c r="A54" s="149"/>
      <c r="B54" s="651"/>
      <c r="C54" s="651"/>
      <c r="D54" s="651"/>
      <c r="E54" s="651"/>
      <c r="F54" s="651"/>
      <c r="G54" s="651"/>
      <c r="H54" s="651"/>
      <c r="I54" s="651"/>
      <c r="J54" s="651"/>
      <c r="K54" s="150"/>
      <c r="L54" s="652"/>
      <c r="M54" s="652"/>
      <c r="N54" s="652"/>
      <c r="O54" s="652"/>
      <c r="P54" s="652"/>
      <c r="Q54" s="652"/>
      <c r="R54" s="149"/>
      <c r="S54" s="149"/>
      <c r="T54" s="149"/>
    </row>
    <row r="55" spans="1:20" ht="34.5" customHeight="1" x14ac:dyDescent="0.2">
      <c r="A55" s="149"/>
      <c r="B55" s="651"/>
      <c r="C55" s="651"/>
      <c r="D55" s="651"/>
      <c r="E55" s="651"/>
      <c r="F55" s="651"/>
      <c r="G55" s="651"/>
      <c r="H55" s="651"/>
      <c r="I55" s="651"/>
      <c r="J55" s="651"/>
      <c r="K55" s="150"/>
      <c r="L55" s="652"/>
      <c r="M55" s="652"/>
      <c r="N55" s="652"/>
      <c r="O55" s="652"/>
      <c r="P55" s="652"/>
      <c r="Q55" s="652"/>
      <c r="R55" s="149"/>
      <c r="S55" s="149"/>
      <c r="T55" s="149"/>
    </row>
    <row r="56" spans="1:20" ht="34.5" customHeight="1" x14ac:dyDescent="0.2">
      <c r="A56" s="149"/>
      <c r="B56" s="651"/>
      <c r="C56" s="651"/>
      <c r="D56" s="651"/>
      <c r="E56" s="651"/>
      <c r="F56" s="651"/>
      <c r="G56" s="651"/>
      <c r="H56" s="651"/>
      <c r="I56" s="651"/>
      <c r="J56" s="651"/>
      <c r="K56" s="150"/>
      <c r="L56" s="652"/>
      <c r="M56" s="652"/>
      <c r="N56" s="652"/>
      <c r="O56" s="652"/>
      <c r="P56" s="652"/>
      <c r="Q56" s="652"/>
      <c r="R56" s="149"/>
      <c r="S56" s="149"/>
      <c r="T56" s="149"/>
    </row>
    <row r="57" spans="1:20" ht="34.5" customHeight="1" x14ac:dyDescent="0.2">
      <c r="A57" s="149"/>
      <c r="B57" s="651"/>
      <c r="C57" s="651"/>
      <c r="D57" s="651"/>
      <c r="E57" s="651"/>
      <c r="F57" s="651"/>
      <c r="G57" s="651"/>
      <c r="H57" s="651"/>
      <c r="I57" s="651"/>
      <c r="J57" s="651"/>
      <c r="K57" s="150"/>
      <c r="L57" s="652"/>
      <c r="M57" s="652"/>
      <c r="N57" s="652"/>
      <c r="O57" s="652"/>
      <c r="P57" s="652"/>
      <c r="Q57" s="652"/>
      <c r="R57" s="149"/>
      <c r="S57" s="149"/>
      <c r="T57" s="149"/>
    </row>
    <row r="58" spans="1:20" ht="34.5" customHeight="1" x14ac:dyDescent="0.2">
      <c r="A58" s="149"/>
      <c r="B58" s="651"/>
      <c r="C58" s="651"/>
      <c r="D58" s="651"/>
      <c r="E58" s="651"/>
      <c r="F58" s="651"/>
      <c r="G58" s="651"/>
      <c r="H58" s="651"/>
      <c r="I58" s="651"/>
      <c r="J58" s="651"/>
      <c r="K58" s="150"/>
      <c r="L58" s="652"/>
      <c r="M58" s="652"/>
      <c r="N58" s="652"/>
      <c r="O58" s="652"/>
      <c r="P58" s="652"/>
      <c r="Q58" s="652"/>
      <c r="R58" s="149"/>
      <c r="S58" s="149"/>
      <c r="T58" s="149"/>
    </row>
    <row r="59" spans="1:20" ht="34.5" customHeight="1" x14ac:dyDescent="0.2">
      <c r="A59" s="149"/>
      <c r="B59" s="651"/>
      <c r="C59" s="651"/>
      <c r="D59" s="651"/>
      <c r="E59" s="651"/>
      <c r="F59" s="651"/>
      <c r="G59" s="651"/>
      <c r="H59" s="651"/>
      <c r="I59" s="651"/>
      <c r="J59" s="651"/>
      <c r="K59" s="150"/>
      <c r="L59" s="652"/>
      <c r="M59" s="652"/>
      <c r="N59" s="652"/>
      <c r="O59" s="652"/>
      <c r="P59" s="652"/>
      <c r="Q59" s="652"/>
      <c r="R59" s="149"/>
      <c r="S59" s="149"/>
      <c r="T59" s="149"/>
    </row>
    <row r="60" spans="1:20" ht="34.5" customHeight="1" x14ac:dyDescent="0.2">
      <c r="A60" s="149"/>
      <c r="B60" s="651"/>
      <c r="C60" s="651"/>
      <c r="D60" s="651"/>
      <c r="E60" s="651"/>
      <c r="F60" s="651"/>
      <c r="G60" s="651"/>
      <c r="H60" s="651"/>
      <c r="I60" s="651"/>
      <c r="J60" s="651"/>
      <c r="K60" s="150"/>
      <c r="L60" s="652"/>
      <c r="M60" s="652"/>
      <c r="N60" s="652"/>
      <c r="O60" s="652"/>
      <c r="P60" s="652"/>
      <c r="Q60" s="652"/>
      <c r="R60" s="149"/>
      <c r="S60" s="149"/>
      <c r="T60" s="149"/>
    </row>
    <row r="61" spans="1:20" ht="34.5" customHeight="1" x14ac:dyDescent="0.2">
      <c r="A61" s="149"/>
      <c r="B61" s="651"/>
      <c r="C61" s="651"/>
      <c r="D61" s="651"/>
      <c r="E61" s="651"/>
      <c r="F61" s="651"/>
      <c r="G61" s="651"/>
      <c r="H61" s="651"/>
      <c r="I61" s="651"/>
      <c r="J61" s="651"/>
      <c r="K61" s="150"/>
      <c r="L61" s="652"/>
      <c r="M61" s="652"/>
      <c r="N61" s="652"/>
      <c r="O61" s="652"/>
      <c r="P61" s="652"/>
      <c r="Q61" s="652"/>
      <c r="R61" s="149"/>
      <c r="S61" s="149"/>
      <c r="T61" s="149"/>
    </row>
    <row r="62" spans="1:20" ht="34.5" customHeight="1" x14ac:dyDescent="0.2">
      <c r="A62" s="149"/>
      <c r="B62" s="651"/>
      <c r="C62" s="651"/>
      <c r="D62" s="651"/>
      <c r="E62" s="651"/>
      <c r="F62" s="651"/>
      <c r="G62" s="651"/>
      <c r="H62" s="651"/>
      <c r="I62" s="651"/>
      <c r="J62" s="651"/>
      <c r="K62" s="150"/>
      <c r="L62" s="652"/>
      <c r="M62" s="652"/>
      <c r="N62" s="652"/>
      <c r="O62" s="652"/>
      <c r="P62" s="652"/>
      <c r="Q62" s="652"/>
      <c r="R62" s="149"/>
      <c r="S62" s="149"/>
      <c r="T62" s="149"/>
    </row>
    <row r="63" spans="1:20" ht="34.5" customHeight="1" x14ac:dyDescent="0.2">
      <c r="A63" s="149"/>
      <c r="B63" s="651"/>
      <c r="C63" s="651"/>
      <c r="D63" s="651"/>
      <c r="E63" s="651"/>
      <c r="F63" s="651"/>
      <c r="G63" s="651"/>
      <c r="H63" s="651"/>
      <c r="I63" s="651"/>
      <c r="J63" s="651"/>
      <c r="K63" s="150"/>
      <c r="L63" s="652"/>
      <c r="M63" s="652"/>
      <c r="N63" s="652"/>
      <c r="O63" s="652"/>
      <c r="P63" s="652"/>
      <c r="Q63" s="652"/>
      <c r="R63" s="149"/>
      <c r="S63" s="149"/>
      <c r="T63" s="149"/>
    </row>
    <row r="64" spans="1:20" ht="34.5" customHeight="1" x14ac:dyDescent="0.2">
      <c r="A64" s="149"/>
      <c r="B64" s="651"/>
      <c r="C64" s="651"/>
      <c r="D64" s="651"/>
      <c r="E64" s="651"/>
      <c r="F64" s="651"/>
      <c r="G64" s="651"/>
      <c r="H64" s="651"/>
      <c r="I64" s="651"/>
      <c r="J64" s="651"/>
      <c r="K64" s="150"/>
      <c r="L64" s="652"/>
      <c r="M64" s="652"/>
      <c r="N64" s="652"/>
      <c r="O64" s="652"/>
      <c r="P64" s="652"/>
      <c r="Q64" s="652"/>
      <c r="R64" s="149"/>
      <c r="S64" s="149"/>
      <c r="T64" s="149"/>
    </row>
    <row r="65" spans="1:20" ht="34.5" customHeight="1" x14ac:dyDescent="0.2">
      <c r="A65" s="149"/>
      <c r="B65" s="651"/>
      <c r="C65" s="651"/>
      <c r="D65" s="651"/>
      <c r="E65" s="651"/>
      <c r="F65" s="651"/>
      <c r="G65" s="651"/>
      <c r="H65" s="651"/>
      <c r="I65" s="651"/>
      <c r="J65" s="651"/>
      <c r="K65" s="150"/>
      <c r="L65" s="652"/>
      <c r="M65" s="652"/>
      <c r="N65" s="652"/>
      <c r="O65" s="652"/>
      <c r="P65" s="652"/>
      <c r="Q65" s="652"/>
      <c r="R65" s="149"/>
      <c r="S65" s="149"/>
      <c r="T65" s="149"/>
    </row>
    <row r="66" spans="1:20" ht="34.5" customHeight="1" x14ac:dyDescent="0.2">
      <c r="A66" s="149"/>
      <c r="B66" s="651"/>
      <c r="C66" s="651"/>
      <c r="D66" s="651"/>
      <c r="E66" s="651"/>
      <c r="F66" s="651"/>
      <c r="G66" s="651"/>
      <c r="H66" s="651"/>
      <c r="I66" s="651"/>
      <c r="J66" s="651"/>
      <c r="K66" s="150"/>
      <c r="L66" s="652"/>
      <c r="M66" s="652"/>
      <c r="N66" s="652"/>
      <c r="O66" s="652"/>
      <c r="P66" s="652"/>
      <c r="Q66" s="652"/>
      <c r="R66" s="149"/>
      <c r="S66" s="149"/>
      <c r="T66" s="149"/>
    </row>
    <row r="67" spans="1:20" ht="34.5" customHeight="1" x14ac:dyDescent="0.2">
      <c r="A67" s="149"/>
      <c r="B67" s="651"/>
      <c r="C67" s="651"/>
      <c r="D67" s="651"/>
      <c r="E67" s="651"/>
      <c r="F67" s="651"/>
      <c r="G67" s="651"/>
      <c r="H67" s="651"/>
      <c r="I67" s="651"/>
      <c r="J67" s="651"/>
      <c r="K67" s="150"/>
      <c r="L67" s="652"/>
      <c r="M67" s="652"/>
      <c r="N67" s="652"/>
      <c r="O67" s="652"/>
      <c r="P67" s="652"/>
      <c r="Q67" s="652"/>
      <c r="R67" s="149"/>
      <c r="S67" s="149"/>
      <c r="T67" s="149"/>
    </row>
    <row r="68" spans="1:20" ht="34.5" customHeight="1" x14ac:dyDescent="0.2">
      <c r="A68" s="149"/>
      <c r="B68" s="651"/>
      <c r="C68" s="651"/>
      <c r="D68" s="651"/>
      <c r="E68" s="651"/>
      <c r="F68" s="651"/>
      <c r="G68" s="651"/>
      <c r="H68" s="651"/>
      <c r="I68" s="651"/>
      <c r="J68" s="651"/>
      <c r="K68" s="150"/>
      <c r="L68" s="652"/>
      <c r="M68" s="652"/>
      <c r="N68" s="652"/>
      <c r="O68" s="652"/>
      <c r="P68" s="652"/>
      <c r="Q68" s="652"/>
      <c r="R68" s="149"/>
      <c r="S68" s="149"/>
      <c r="T68" s="149"/>
    </row>
    <row r="69" spans="1:20" ht="34.5" customHeight="1" x14ac:dyDescent="0.2">
      <c r="A69" s="149"/>
      <c r="B69" s="651"/>
      <c r="C69" s="651"/>
      <c r="D69" s="651"/>
      <c r="E69" s="651"/>
      <c r="F69" s="651"/>
      <c r="G69" s="651"/>
      <c r="H69" s="651"/>
      <c r="I69" s="651"/>
      <c r="J69" s="651"/>
      <c r="K69" s="150"/>
      <c r="L69" s="652"/>
      <c r="M69" s="652"/>
      <c r="N69" s="652"/>
      <c r="O69" s="652"/>
      <c r="P69" s="652"/>
      <c r="Q69" s="652"/>
      <c r="R69" s="149"/>
      <c r="S69" s="149"/>
      <c r="T69" s="149"/>
    </row>
    <row r="70" spans="1:20" ht="34.5" customHeight="1" x14ac:dyDescent="0.2">
      <c r="A70" s="149"/>
      <c r="B70" s="651"/>
      <c r="C70" s="651"/>
      <c r="D70" s="651"/>
      <c r="E70" s="651"/>
      <c r="F70" s="651"/>
      <c r="G70" s="651"/>
      <c r="H70" s="651"/>
      <c r="I70" s="651"/>
      <c r="J70" s="651"/>
      <c r="K70" s="150"/>
      <c r="L70" s="652"/>
      <c r="M70" s="652"/>
      <c r="N70" s="652"/>
      <c r="O70" s="652"/>
      <c r="P70" s="652"/>
      <c r="Q70" s="652"/>
      <c r="R70" s="149"/>
      <c r="S70" s="149"/>
      <c r="T70" s="149"/>
    </row>
    <row r="71" spans="1:20" ht="34.5" customHeight="1" x14ac:dyDescent="0.2">
      <c r="A71" s="149"/>
      <c r="B71" s="651"/>
      <c r="C71" s="651"/>
      <c r="D71" s="651"/>
      <c r="E71" s="651"/>
      <c r="F71" s="651"/>
      <c r="G71" s="651"/>
      <c r="H71" s="651"/>
      <c r="I71" s="651"/>
      <c r="J71" s="651"/>
      <c r="K71" s="150"/>
      <c r="L71" s="652"/>
      <c r="M71" s="652"/>
      <c r="N71" s="652"/>
      <c r="O71" s="652"/>
      <c r="P71" s="652"/>
      <c r="Q71" s="652"/>
      <c r="R71" s="149"/>
      <c r="S71" s="149"/>
      <c r="T71" s="149"/>
    </row>
    <row r="72" spans="1:20" ht="34.5" customHeight="1" x14ac:dyDescent="0.2">
      <c r="A72" s="149"/>
      <c r="B72" s="651"/>
      <c r="C72" s="651"/>
      <c r="D72" s="651"/>
      <c r="E72" s="651"/>
      <c r="F72" s="651"/>
      <c r="G72" s="651"/>
      <c r="H72" s="651"/>
      <c r="I72" s="651"/>
      <c r="J72" s="651"/>
      <c r="K72" s="150"/>
      <c r="L72" s="652"/>
      <c r="M72" s="652"/>
      <c r="N72" s="652"/>
      <c r="O72" s="652"/>
      <c r="P72" s="652"/>
      <c r="Q72" s="652"/>
      <c r="R72" s="149"/>
      <c r="S72" s="149"/>
      <c r="T72" s="149"/>
    </row>
    <row r="73" spans="1:20" ht="34.5" customHeight="1" x14ac:dyDescent="0.2">
      <c r="A73" s="149"/>
      <c r="B73" s="651"/>
      <c r="C73" s="651"/>
      <c r="D73" s="651"/>
      <c r="E73" s="651"/>
      <c r="F73" s="651"/>
      <c r="G73" s="651"/>
      <c r="H73" s="651"/>
      <c r="I73" s="651"/>
      <c r="J73" s="651"/>
      <c r="K73" s="150"/>
      <c r="L73" s="652"/>
      <c r="M73" s="652"/>
      <c r="N73" s="652"/>
      <c r="O73" s="652"/>
      <c r="P73" s="652"/>
      <c r="Q73" s="652"/>
      <c r="R73" s="149"/>
      <c r="S73" s="149"/>
      <c r="T73" s="149"/>
    </row>
    <row r="74" spans="1:20" ht="34.5" customHeight="1" x14ac:dyDescent="0.2">
      <c r="A74" s="149"/>
      <c r="B74" s="651"/>
      <c r="C74" s="651"/>
      <c r="D74" s="651"/>
      <c r="E74" s="651"/>
      <c r="F74" s="651"/>
      <c r="G74" s="651"/>
      <c r="H74" s="651"/>
      <c r="I74" s="651"/>
      <c r="J74" s="651"/>
      <c r="K74" s="150"/>
      <c r="L74" s="652"/>
      <c r="M74" s="652"/>
      <c r="N74" s="652"/>
      <c r="O74" s="652"/>
      <c r="P74" s="652"/>
      <c r="Q74" s="652"/>
      <c r="R74" s="149"/>
      <c r="S74" s="149"/>
      <c r="T74" s="149"/>
    </row>
    <row r="75" spans="1:20" ht="34.5" customHeight="1" x14ac:dyDescent="0.2">
      <c r="A75" s="149"/>
      <c r="B75" s="651"/>
      <c r="C75" s="651"/>
      <c r="D75" s="651"/>
      <c r="E75" s="651"/>
      <c r="F75" s="651"/>
      <c r="G75" s="651"/>
      <c r="H75" s="651"/>
      <c r="I75" s="651"/>
      <c r="J75" s="651"/>
      <c r="K75" s="150"/>
      <c r="L75" s="652"/>
      <c r="M75" s="652"/>
      <c r="N75" s="652"/>
      <c r="O75" s="652"/>
      <c r="P75" s="652"/>
      <c r="Q75" s="652"/>
      <c r="R75" s="149"/>
      <c r="S75" s="149"/>
      <c r="T75" s="149"/>
    </row>
    <row r="76" spans="1:20" ht="34.5" customHeight="1" x14ac:dyDescent="0.2">
      <c r="A76" s="149"/>
      <c r="B76" s="651"/>
      <c r="C76" s="651"/>
      <c r="D76" s="651"/>
      <c r="E76" s="651"/>
      <c r="F76" s="651"/>
      <c r="G76" s="651"/>
      <c r="H76" s="651"/>
      <c r="I76" s="651"/>
      <c r="J76" s="651"/>
      <c r="K76" s="150"/>
      <c r="L76" s="652"/>
      <c r="M76" s="652"/>
      <c r="N76" s="652"/>
      <c r="O76" s="652"/>
      <c r="P76" s="652"/>
      <c r="Q76" s="652"/>
      <c r="R76" s="149"/>
      <c r="S76" s="149"/>
      <c r="T76" s="149"/>
    </row>
    <row r="77" spans="1:20" ht="34.5" customHeight="1" x14ac:dyDescent="0.2">
      <c r="A77" s="149"/>
      <c r="B77" s="651"/>
      <c r="C77" s="651"/>
      <c r="D77" s="651"/>
      <c r="E77" s="651"/>
      <c r="F77" s="651"/>
      <c r="G77" s="651"/>
      <c r="H77" s="651"/>
      <c r="I77" s="651"/>
      <c r="J77" s="651"/>
      <c r="K77" s="150"/>
      <c r="L77" s="652"/>
      <c r="M77" s="652"/>
      <c r="N77" s="652"/>
      <c r="O77" s="652"/>
      <c r="P77" s="652"/>
      <c r="Q77" s="652"/>
      <c r="R77" s="149"/>
      <c r="S77" s="149"/>
      <c r="T77" s="149"/>
    </row>
    <row r="78" spans="1:20" ht="34.5" customHeight="1" x14ac:dyDescent="0.2">
      <c r="A78" s="149"/>
      <c r="B78" s="651"/>
      <c r="C78" s="651"/>
      <c r="D78" s="651"/>
      <c r="E78" s="651"/>
      <c r="F78" s="651"/>
      <c r="G78" s="651"/>
      <c r="H78" s="651"/>
      <c r="I78" s="651"/>
      <c r="J78" s="651"/>
      <c r="K78" s="150"/>
      <c r="L78" s="652"/>
      <c r="M78" s="652"/>
      <c r="N78" s="652"/>
      <c r="O78" s="652"/>
      <c r="P78" s="652"/>
      <c r="Q78" s="652"/>
      <c r="R78" s="149"/>
      <c r="S78" s="149"/>
      <c r="T78" s="149"/>
    </row>
    <row r="79" spans="1:20" ht="34.5" customHeight="1" x14ac:dyDescent="0.2">
      <c r="A79" s="149"/>
      <c r="B79" s="651"/>
      <c r="C79" s="651"/>
      <c r="D79" s="651"/>
      <c r="E79" s="651"/>
      <c r="F79" s="651"/>
      <c r="G79" s="651"/>
      <c r="H79" s="651"/>
      <c r="I79" s="651"/>
      <c r="J79" s="651"/>
      <c r="K79" s="150"/>
      <c r="L79" s="652"/>
      <c r="M79" s="652"/>
      <c r="N79" s="652"/>
      <c r="O79" s="652"/>
      <c r="P79" s="652"/>
      <c r="Q79" s="652"/>
      <c r="R79" s="149"/>
      <c r="S79" s="149"/>
      <c r="T79" s="149"/>
    </row>
    <row r="80" spans="1:20" ht="34.5" customHeight="1" x14ac:dyDescent="0.2">
      <c r="A80" s="149"/>
      <c r="B80" s="651"/>
      <c r="C80" s="651"/>
      <c r="D80" s="651"/>
      <c r="E80" s="651"/>
      <c r="F80" s="651"/>
      <c r="G80" s="651"/>
      <c r="H80" s="651"/>
      <c r="I80" s="651"/>
      <c r="J80" s="651"/>
      <c r="K80" s="150"/>
      <c r="L80" s="652"/>
      <c r="M80" s="652"/>
      <c r="N80" s="652"/>
      <c r="O80" s="652"/>
      <c r="P80" s="652"/>
      <c r="Q80" s="652"/>
      <c r="R80" s="149"/>
      <c r="S80" s="149"/>
      <c r="T80" s="149"/>
    </row>
    <row r="81" spans="1:20" ht="34.5" customHeight="1" x14ac:dyDescent="0.2">
      <c r="A81" s="149"/>
      <c r="B81" s="651"/>
      <c r="C81" s="651"/>
      <c r="D81" s="651"/>
      <c r="E81" s="651"/>
      <c r="F81" s="651"/>
      <c r="G81" s="651"/>
      <c r="H81" s="651"/>
      <c r="I81" s="651"/>
      <c r="J81" s="651"/>
      <c r="K81" s="150"/>
      <c r="L81" s="652"/>
      <c r="M81" s="652"/>
      <c r="N81" s="652"/>
      <c r="O81" s="652"/>
      <c r="P81" s="652"/>
      <c r="Q81" s="652"/>
      <c r="R81" s="149"/>
      <c r="S81" s="149"/>
      <c r="T81" s="149"/>
    </row>
    <row r="82" spans="1:20" ht="34.5" customHeight="1" x14ac:dyDescent="0.2">
      <c r="A82" s="149"/>
      <c r="B82" s="651"/>
      <c r="C82" s="651"/>
      <c r="D82" s="651"/>
      <c r="E82" s="651"/>
      <c r="F82" s="651"/>
      <c r="G82" s="651"/>
      <c r="H82" s="651"/>
      <c r="I82" s="651"/>
      <c r="J82" s="651"/>
      <c r="K82" s="150"/>
      <c r="L82" s="652"/>
      <c r="M82" s="652"/>
      <c r="N82" s="652"/>
      <c r="O82" s="652"/>
      <c r="P82" s="652"/>
      <c r="Q82" s="652"/>
      <c r="R82" s="149"/>
      <c r="S82" s="149"/>
      <c r="T82" s="149"/>
    </row>
    <row r="83" spans="1:20" ht="34.5" customHeight="1" x14ac:dyDescent="0.2">
      <c r="A83" s="149"/>
      <c r="B83" s="651"/>
      <c r="C83" s="651"/>
      <c r="D83" s="651"/>
      <c r="E83" s="651"/>
      <c r="F83" s="651"/>
      <c r="G83" s="651"/>
      <c r="H83" s="651"/>
      <c r="I83" s="651"/>
      <c r="J83" s="651"/>
      <c r="K83" s="150"/>
      <c r="L83" s="652"/>
      <c r="M83" s="652"/>
      <c r="N83" s="652"/>
      <c r="O83" s="652"/>
      <c r="P83" s="652"/>
      <c r="Q83" s="652"/>
      <c r="R83" s="149"/>
      <c r="S83" s="149"/>
      <c r="T83" s="149"/>
    </row>
    <row r="84" spans="1:20" ht="34.5" customHeight="1" x14ac:dyDescent="0.2">
      <c r="A84" s="149"/>
      <c r="B84" s="651"/>
      <c r="C84" s="651"/>
      <c r="D84" s="651"/>
      <c r="E84" s="651"/>
      <c r="F84" s="651"/>
      <c r="G84" s="651"/>
      <c r="H84" s="651"/>
      <c r="I84" s="651"/>
      <c r="J84" s="651"/>
      <c r="K84" s="150"/>
      <c r="L84" s="652"/>
      <c r="M84" s="652"/>
      <c r="N84" s="652"/>
      <c r="O84" s="652"/>
      <c r="P84" s="652"/>
      <c r="Q84" s="652"/>
      <c r="R84" s="149"/>
      <c r="S84" s="149"/>
      <c r="T84" s="149"/>
    </row>
    <row r="85" spans="1:20" ht="34.5" customHeight="1" x14ac:dyDescent="0.2">
      <c r="A85" s="149"/>
      <c r="B85" s="651"/>
      <c r="C85" s="651"/>
      <c r="D85" s="651"/>
      <c r="E85" s="651"/>
      <c r="F85" s="651"/>
      <c r="G85" s="651"/>
      <c r="H85" s="651"/>
      <c r="I85" s="651"/>
      <c r="J85" s="651"/>
      <c r="K85" s="150"/>
      <c r="L85" s="652"/>
      <c r="M85" s="652"/>
      <c r="N85" s="652"/>
      <c r="O85" s="652"/>
      <c r="P85" s="652"/>
      <c r="Q85" s="652"/>
      <c r="R85" s="149"/>
      <c r="S85" s="149"/>
      <c r="T85" s="149"/>
    </row>
    <row r="86" spans="1:20" ht="34.5" customHeight="1" x14ac:dyDescent="0.2">
      <c r="A86" s="149"/>
      <c r="B86" s="651"/>
      <c r="C86" s="651"/>
      <c r="D86" s="651"/>
      <c r="E86" s="651"/>
      <c r="F86" s="651"/>
      <c r="G86" s="651"/>
      <c r="H86" s="651"/>
      <c r="I86" s="651"/>
      <c r="J86" s="651"/>
      <c r="K86" s="150"/>
      <c r="L86" s="652"/>
      <c r="M86" s="652"/>
      <c r="N86" s="652"/>
      <c r="O86" s="652"/>
      <c r="P86" s="652"/>
      <c r="Q86" s="652"/>
      <c r="R86" s="149"/>
      <c r="S86" s="149"/>
      <c r="T86" s="149"/>
    </row>
    <row r="87" spans="1:20" ht="34.5" customHeight="1" x14ac:dyDescent="0.2">
      <c r="A87" s="149"/>
      <c r="B87" s="651"/>
      <c r="C87" s="651"/>
      <c r="D87" s="651"/>
      <c r="E87" s="651"/>
      <c r="F87" s="651"/>
      <c r="G87" s="651"/>
      <c r="H87" s="651"/>
      <c r="I87" s="651"/>
      <c r="J87" s="651"/>
      <c r="K87" s="150"/>
      <c r="L87" s="652"/>
      <c r="M87" s="652"/>
      <c r="N87" s="652"/>
      <c r="O87" s="652"/>
      <c r="P87" s="652"/>
      <c r="Q87" s="652"/>
      <c r="R87" s="149"/>
      <c r="S87" s="149"/>
      <c r="T87" s="149"/>
    </row>
    <row r="88" spans="1:20" ht="34.5" customHeight="1" x14ac:dyDescent="0.2">
      <c r="A88" s="149"/>
      <c r="B88" s="651"/>
      <c r="C88" s="651"/>
      <c r="D88" s="651"/>
      <c r="E88" s="651"/>
      <c r="F88" s="651"/>
      <c r="G88" s="651"/>
      <c r="H88" s="651"/>
      <c r="I88" s="651"/>
      <c r="J88" s="651"/>
      <c r="K88" s="150"/>
      <c r="L88" s="652"/>
      <c r="M88" s="652"/>
      <c r="N88" s="652"/>
      <c r="O88" s="652"/>
      <c r="P88" s="652"/>
      <c r="Q88" s="652"/>
      <c r="R88" s="149"/>
      <c r="S88" s="149"/>
      <c r="T88" s="149"/>
    </row>
    <row r="89" spans="1:20" ht="34.5" customHeight="1" x14ac:dyDescent="0.2">
      <c r="A89" s="149"/>
      <c r="B89" s="651"/>
      <c r="C89" s="651"/>
      <c r="D89" s="651"/>
      <c r="E89" s="651"/>
      <c r="F89" s="651"/>
      <c r="G89" s="651"/>
      <c r="H89" s="651"/>
      <c r="I89" s="651"/>
      <c r="J89" s="651"/>
      <c r="K89" s="150"/>
      <c r="L89" s="652"/>
      <c r="M89" s="652"/>
      <c r="N89" s="652"/>
      <c r="O89" s="652"/>
      <c r="P89" s="652"/>
      <c r="Q89" s="652"/>
      <c r="R89" s="149"/>
      <c r="S89" s="149"/>
      <c r="T89" s="149"/>
    </row>
    <row r="90" spans="1:20" ht="34.5" customHeight="1" x14ac:dyDescent="0.2">
      <c r="A90" s="149"/>
      <c r="B90" s="651"/>
      <c r="C90" s="651"/>
      <c r="D90" s="651"/>
      <c r="E90" s="651"/>
      <c r="F90" s="651"/>
      <c r="G90" s="651"/>
      <c r="H90" s="651"/>
      <c r="I90" s="651"/>
      <c r="J90" s="651"/>
      <c r="K90" s="150"/>
      <c r="L90" s="652"/>
      <c r="M90" s="652"/>
      <c r="N90" s="652"/>
      <c r="O90" s="652"/>
      <c r="P90" s="652"/>
      <c r="Q90" s="652"/>
      <c r="R90" s="149"/>
      <c r="S90" s="149"/>
      <c r="T90" s="149"/>
    </row>
    <row r="91" spans="1:20" ht="34.5" customHeight="1" x14ac:dyDescent="0.2">
      <c r="A91" s="149"/>
      <c r="B91" s="651"/>
      <c r="C91" s="651"/>
      <c r="D91" s="651"/>
      <c r="E91" s="651"/>
      <c r="F91" s="651"/>
      <c r="G91" s="651"/>
      <c r="H91" s="651"/>
      <c r="I91" s="651"/>
      <c r="J91" s="651"/>
      <c r="K91" s="150"/>
      <c r="L91" s="652"/>
      <c r="M91" s="652"/>
      <c r="N91" s="652"/>
      <c r="O91" s="652"/>
      <c r="P91" s="652"/>
      <c r="Q91" s="652"/>
      <c r="R91" s="149"/>
      <c r="S91" s="149"/>
      <c r="T91" s="149"/>
    </row>
    <row r="92" spans="1:20" ht="34.5" customHeight="1" x14ac:dyDescent="0.2">
      <c r="A92" s="149"/>
      <c r="B92" s="651"/>
      <c r="C92" s="651"/>
      <c r="D92" s="651"/>
      <c r="E92" s="651"/>
      <c r="F92" s="651"/>
      <c r="G92" s="651"/>
      <c r="H92" s="651"/>
      <c r="I92" s="651"/>
      <c r="J92" s="651"/>
      <c r="K92" s="150"/>
      <c r="L92" s="652"/>
      <c r="M92" s="652"/>
      <c r="N92" s="652"/>
      <c r="O92" s="652"/>
      <c r="P92" s="652"/>
      <c r="Q92" s="652"/>
      <c r="R92" s="149"/>
      <c r="S92" s="149"/>
      <c r="T92" s="149"/>
    </row>
    <row r="93" spans="1:20" ht="34.5" customHeight="1" x14ac:dyDescent="0.2">
      <c r="A93" s="149"/>
      <c r="B93" s="651"/>
      <c r="C93" s="651"/>
      <c r="D93" s="651"/>
      <c r="E93" s="651"/>
      <c r="F93" s="651"/>
      <c r="G93" s="651"/>
      <c r="H93" s="651"/>
      <c r="I93" s="651"/>
      <c r="J93" s="651"/>
      <c r="K93" s="150"/>
      <c r="L93" s="652"/>
      <c r="M93" s="652"/>
      <c r="N93" s="652"/>
      <c r="O93" s="652"/>
      <c r="P93" s="652"/>
      <c r="Q93" s="652"/>
      <c r="R93" s="149"/>
      <c r="S93" s="149"/>
      <c r="T93" s="149"/>
    </row>
    <row r="94" spans="1:20" ht="34.5" customHeight="1" x14ac:dyDescent="0.2">
      <c r="A94" s="149"/>
      <c r="B94" s="651"/>
      <c r="C94" s="651"/>
      <c r="D94" s="651"/>
      <c r="E94" s="651"/>
      <c r="F94" s="651"/>
      <c r="G94" s="651"/>
      <c r="H94" s="651"/>
      <c r="I94" s="651"/>
      <c r="J94" s="651"/>
      <c r="K94" s="150"/>
      <c r="L94" s="652"/>
      <c r="M94" s="652"/>
      <c r="N94" s="652"/>
      <c r="O94" s="652"/>
      <c r="P94" s="652"/>
      <c r="Q94" s="652"/>
      <c r="R94" s="149"/>
      <c r="S94" s="149"/>
      <c r="T94" s="149"/>
    </row>
    <row r="95" spans="1:20" ht="34.5" customHeight="1" x14ac:dyDescent="0.2">
      <c r="A95" s="149"/>
      <c r="B95" s="651"/>
      <c r="C95" s="651"/>
      <c r="D95" s="651"/>
      <c r="E95" s="651"/>
      <c r="F95" s="651"/>
      <c r="G95" s="651"/>
      <c r="H95" s="651"/>
      <c r="I95" s="651"/>
      <c r="J95" s="651"/>
      <c r="K95" s="150"/>
      <c r="L95" s="652"/>
      <c r="M95" s="652"/>
      <c r="N95" s="652"/>
      <c r="O95" s="652"/>
      <c r="P95" s="652"/>
      <c r="Q95" s="652"/>
      <c r="R95" s="149"/>
      <c r="S95" s="149"/>
      <c r="T95" s="149"/>
    </row>
    <row r="96" spans="1:20" ht="34.5" customHeight="1" x14ac:dyDescent="0.2">
      <c r="A96" s="149"/>
      <c r="B96" s="651"/>
      <c r="C96" s="651"/>
      <c r="D96" s="651"/>
      <c r="E96" s="651"/>
      <c r="F96" s="651"/>
      <c r="G96" s="651"/>
      <c r="H96" s="651"/>
      <c r="I96" s="651"/>
      <c r="J96" s="651"/>
      <c r="K96" s="150"/>
      <c r="L96" s="652"/>
      <c r="M96" s="652"/>
      <c r="N96" s="652"/>
      <c r="O96" s="652"/>
      <c r="P96" s="652"/>
      <c r="Q96" s="652"/>
      <c r="R96" s="149"/>
      <c r="S96" s="149"/>
      <c r="T96" s="149"/>
    </row>
    <row r="97" spans="1:20" ht="34.5" customHeight="1" x14ac:dyDescent="0.2">
      <c r="A97" s="149"/>
      <c r="B97" s="651"/>
      <c r="C97" s="651"/>
      <c r="D97" s="651"/>
      <c r="E97" s="651"/>
      <c r="F97" s="651"/>
      <c r="G97" s="651"/>
      <c r="H97" s="651"/>
      <c r="I97" s="651"/>
      <c r="J97" s="651"/>
      <c r="K97" s="150"/>
      <c r="L97" s="652"/>
      <c r="M97" s="652"/>
      <c r="N97" s="652"/>
      <c r="O97" s="652"/>
      <c r="P97" s="652"/>
      <c r="Q97" s="652"/>
      <c r="R97" s="149"/>
      <c r="S97" s="149"/>
      <c r="T97" s="149"/>
    </row>
    <row r="98" spans="1:20" ht="34.5" customHeight="1" x14ac:dyDescent="0.2">
      <c r="A98" s="149"/>
      <c r="B98" s="651"/>
      <c r="C98" s="651"/>
      <c r="D98" s="651"/>
      <c r="E98" s="651"/>
      <c r="F98" s="651"/>
      <c r="G98" s="651"/>
      <c r="H98" s="651"/>
      <c r="I98" s="651"/>
      <c r="J98" s="651"/>
      <c r="K98" s="150"/>
      <c r="L98" s="652"/>
      <c r="M98" s="652"/>
      <c r="N98" s="652"/>
      <c r="O98" s="652"/>
      <c r="P98" s="652"/>
      <c r="Q98" s="652"/>
      <c r="R98" s="149"/>
      <c r="S98" s="149"/>
      <c r="T98" s="149"/>
    </row>
    <row r="99" spans="1:20" ht="34.5" customHeight="1" x14ac:dyDescent="0.2">
      <c r="A99" s="149"/>
      <c r="B99" s="651"/>
      <c r="C99" s="651"/>
      <c r="D99" s="651"/>
      <c r="E99" s="651"/>
      <c r="F99" s="651"/>
      <c r="G99" s="651"/>
      <c r="H99" s="651"/>
      <c r="I99" s="651"/>
      <c r="J99" s="651"/>
      <c r="K99" s="150"/>
      <c r="L99" s="652"/>
      <c r="M99" s="652"/>
      <c r="N99" s="652"/>
      <c r="O99" s="652"/>
      <c r="P99" s="652"/>
      <c r="Q99" s="652"/>
      <c r="R99" s="149"/>
      <c r="S99" s="149"/>
      <c r="T99" s="149"/>
    </row>
    <row r="100" spans="1:20" ht="34.5" customHeight="1" x14ac:dyDescent="0.2">
      <c r="A100" s="149"/>
      <c r="B100" s="651"/>
      <c r="C100" s="651"/>
      <c r="D100" s="651"/>
      <c r="E100" s="651"/>
      <c r="F100" s="651"/>
      <c r="G100" s="651"/>
      <c r="H100" s="651"/>
      <c r="I100" s="651"/>
      <c r="J100" s="651"/>
      <c r="K100" s="150"/>
      <c r="L100" s="652"/>
      <c r="M100" s="652"/>
      <c r="N100" s="652"/>
      <c r="O100" s="652"/>
      <c r="P100" s="652"/>
      <c r="Q100" s="652"/>
      <c r="R100" s="149"/>
      <c r="S100" s="149"/>
      <c r="T100" s="149"/>
    </row>
  </sheetData>
  <mergeCells count="465">
    <mergeCell ref="B100:C100"/>
    <mergeCell ref="D100:F100"/>
    <mergeCell ref="G100:H100"/>
    <mergeCell ref="I100:J100"/>
    <mergeCell ref="L100:Q100"/>
    <mergeCell ref="B98:C98"/>
    <mergeCell ref="D98:F98"/>
    <mergeCell ref="G98:H98"/>
    <mergeCell ref="I98:J98"/>
    <mergeCell ref="L98:Q98"/>
    <mergeCell ref="B99:C99"/>
    <mergeCell ref="D99:F99"/>
    <mergeCell ref="G99:H99"/>
    <mergeCell ref="I99:J99"/>
    <mergeCell ref="L99:Q99"/>
    <mergeCell ref="B96:C96"/>
    <mergeCell ref="D96:F96"/>
    <mergeCell ref="G96:H96"/>
    <mergeCell ref="I96:J96"/>
    <mergeCell ref="L96:Q96"/>
    <mergeCell ref="B97:C97"/>
    <mergeCell ref="D97:F97"/>
    <mergeCell ref="G97:H97"/>
    <mergeCell ref="I97:J97"/>
    <mergeCell ref="L97:Q97"/>
    <mergeCell ref="B94:C94"/>
    <mergeCell ref="D94:F94"/>
    <mergeCell ref="G94:H94"/>
    <mergeCell ref="I94:J94"/>
    <mergeCell ref="L94:Q94"/>
    <mergeCell ref="B95:C95"/>
    <mergeCell ref="D95:F95"/>
    <mergeCell ref="G95:H95"/>
    <mergeCell ref="I95:J95"/>
    <mergeCell ref="L95:Q95"/>
    <mergeCell ref="B92:C92"/>
    <mergeCell ref="D92:F92"/>
    <mergeCell ref="G92:H92"/>
    <mergeCell ref="I92:J92"/>
    <mergeCell ref="L92:Q92"/>
    <mergeCell ref="B93:C93"/>
    <mergeCell ref="D93:F93"/>
    <mergeCell ref="G93:H93"/>
    <mergeCell ref="I93:J93"/>
    <mergeCell ref="L93:Q93"/>
    <mergeCell ref="B90:C90"/>
    <mergeCell ref="D90:F90"/>
    <mergeCell ref="G90:H90"/>
    <mergeCell ref="I90:J90"/>
    <mergeCell ref="L90:Q90"/>
    <mergeCell ref="B91:C91"/>
    <mergeCell ref="D91:F91"/>
    <mergeCell ref="G91:H91"/>
    <mergeCell ref="I91:J91"/>
    <mergeCell ref="L91:Q91"/>
    <mergeCell ref="B88:C88"/>
    <mergeCell ref="D88:F88"/>
    <mergeCell ref="G88:H88"/>
    <mergeCell ref="I88:J88"/>
    <mergeCell ref="L88:Q88"/>
    <mergeCell ref="B89:C89"/>
    <mergeCell ref="D89:F89"/>
    <mergeCell ref="G89:H89"/>
    <mergeCell ref="I89:J89"/>
    <mergeCell ref="L89:Q89"/>
    <mergeCell ref="B86:C86"/>
    <mergeCell ref="D86:F86"/>
    <mergeCell ref="G86:H86"/>
    <mergeCell ref="I86:J86"/>
    <mergeCell ref="L86:Q86"/>
    <mergeCell ref="B87:C87"/>
    <mergeCell ref="D87:F87"/>
    <mergeCell ref="G87:H87"/>
    <mergeCell ref="I87:J87"/>
    <mergeCell ref="L87:Q87"/>
    <mergeCell ref="B84:C84"/>
    <mergeCell ref="D84:F84"/>
    <mergeCell ref="G84:H84"/>
    <mergeCell ref="I84:J84"/>
    <mergeCell ref="L84:Q84"/>
    <mergeCell ref="B85:C85"/>
    <mergeCell ref="D85:F85"/>
    <mergeCell ref="G85:H85"/>
    <mergeCell ref="I85:J85"/>
    <mergeCell ref="L85:Q85"/>
    <mergeCell ref="B82:C82"/>
    <mergeCell ref="D82:F82"/>
    <mergeCell ref="G82:H82"/>
    <mergeCell ref="I82:J82"/>
    <mergeCell ref="L82:Q82"/>
    <mergeCell ref="B83:C83"/>
    <mergeCell ref="D83:F83"/>
    <mergeCell ref="G83:H83"/>
    <mergeCell ref="I83:J83"/>
    <mergeCell ref="L83:Q83"/>
    <mergeCell ref="B80:C80"/>
    <mergeCell ref="D80:F80"/>
    <mergeCell ref="G80:H80"/>
    <mergeCell ref="I80:J80"/>
    <mergeCell ref="L80:Q80"/>
    <mergeCell ref="B81:C81"/>
    <mergeCell ref="D81:F81"/>
    <mergeCell ref="G81:H81"/>
    <mergeCell ref="I81:J81"/>
    <mergeCell ref="L81:Q81"/>
    <mergeCell ref="B78:C78"/>
    <mergeCell ref="D78:F78"/>
    <mergeCell ref="G78:H78"/>
    <mergeCell ref="I78:J78"/>
    <mergeCell ref="L78:Q78"/>
    <mergeCell ref="B79:C79"/>
    <mergeCell ref="D79:F79"/>
    <mergeCell ref="G79:H79"/>
    <mergeCell ref="I79:J79"/>
    <mergeCell ref="L79:Q79"/>
    <mergeCell ref="B76:C76"/>
    <mergeCell ref="D76:F76"/>
    <mergeCell ref="G76:H76"/>
    <mergeCell ref="I76:J76"/>
    <mergeCell ref="L76:Q76"/>
    <mergeCell ref="B77:C77"/>
    <mergeCell ref="D77:F77"/>
    <mergeCell ref="G77:H77"/>
    <mergeCell ref="I77:J77"/>
    <mergeCell ref="L77:Q77"/>
    <mergeCell ref="B74:C74"/>
    <mergeCell ref="D74:F74"/>
    <mergeCell ref="G74:H74"/>
    <mergeCell ref="I74:J74"/>
    <mergeCell ref="L74:Q74"/>
    <mergeCell ref="B75:C75"/>
    <mergeCell ref="D75:F75"/>
    <mergeCell ref="G75:H75"/>
    <mergeCell ref="I75:J75"/>
    <mergeCell ref="L75:Q75"/>
    <mergeCell ref="B72:C72"/>
    <mergeCell ref="D72:F72"/>
    <mergeCell ref="G72:H72"/>
    <mergeCell ref="I72:J72"/>
    <mergeCell ref="L72:Q72"/>
    <mergeCell ref="B73:C73"/>
    <mergeCell ref="D73:F73"/>
    <mergeCell ref="G73:H73"/>
    <mergeCell ref="I73:J73"/>
    <mergeCell ref="L73:Q73"/>
    <mergeCell ref="B70:C70"/>
    <mergeCell ref="D70:F70"/>
    <mergeCell ref="G70:H70"/>
    <mergeCell ref="I70:J70"/>
    <mergeCell ref="L70:Q70"/>
    <mergeCell ref="B71:C71"/>
    <mergeCell ref="D71:F71"/>
    <mergeCell ref="G71:H71"/>
    <mergeCell ref="I71:J71"/>
    <mergeCell ref="L71:Q71"/>
    <mergeCell ref="B68:C68"/>
    <mergeCell ref="D68:F68"/>
    <mergeCell ref="G68:H68"/>
    <mergeCell ref="I68:J68"/>
    <mergeCell ref="L68:Q68"/>
    <mergeCell ref="B69:C69"/>
    <mergeCell ref="D69:F69"/>
    <mergeCell ref="G69:H69"/>
    <mergeCell ref="I69:J69"/>
    <mergeCell ref="L69:Q69"/>
    <mergeCell ref="B66:C66"/>
    <mergeCell ref="D66:F66"/>
    <mergeCell ref="G66:H66"/>
    <mergeCell ref="I66:J66"/>
    <mergeCell ref="L66:Q66"/>
    <mergeCell ref="B67:C67"/>
    <mergeCell ref="D67:F67"/>
    <mergeCell ref="G67:H67"/>
    <mergeCell ref="I67:J67"/>
    <mergeCell ref="L67:Q67"/>
    <mergeCell ref="B64:C64"/>
    <mergeCell ref="D64:F64"/>
    <mergeCell ref="G64:H64"/>
    <mergeCell ref="I64:J64"/>
    <mergeCell ref="L64:Q64"/>
    <mergeCell ref="B65:C65"/>
    <mergeCell ref="D65:F65"/>
    <mergeCell ref="G65:H65"/>
    <mergeCell ref="I65:J65"/>
    <mergeCell ref="L65:Q65"/>
    <mergeCell ref="B62:C62"/>
    <mergeCell ref="D62:F62"/>
    <mergeCell ref="G62:H62"/>
    <mergeCell ref="I62:J62"/>
    <mergeCell ref="L62:Q62"/>
    <mergeCell ref="B63:C63"/>
    <mergeCell ref="D63:F63"/>
    <mergeCell ref="G63:H63"/>
    <mergeCell ref="I63:J63"/>
    <mergeCell ref="L63:Q63"/>
    <mergeCell ref="B60:C60"/>
    <mergeCell ref="D60:F60"/>
    <mergeCell ref="G60:H60"/>
    <mergeCell ref="I60:J60"/>
    <mergeCell ref="L60:Q60"/>
    <mergeCell ref="B61:C61"/>
    <mergeCell ref="D61:F61"/>
    <mergeCell ref="G61:H61"/>
    <mergeCell ref="I61:J61"/>
    <mergeCell ref="L61:Q61"/>
    <mergeCell ref="B58:C58"/>
    <mergeCell ref="D58:F58"/>
    <mergeCell ref="G58:H58"/>
    <mergeCell ref="I58:J58"/>
    <mergeCell ref="L58:Q58"/>
    <mergeCell ref="B59:C59"/>
    <mergeCell ref="D59:F59"/>
    <mergeCell ref="G59:H59"/>
    <mergeCell ref="I59:J59"/>
    <mergeCell ref="L59:Q59"/>
    <mergeCell ref="B56:C56"/>
    <mergeCell ref="D56:F56"/>
    <mergeCell ref="G56:H56"/>
    <mergeCell ref="I56:J56"/>
    <mergeCell ref="L56:Q56"/>
    <mergeCell ref="B57:C57"/>
    <mergeCell ref="D57:F57"/>
    <mergeCell ref="G57:H57"/>
    <mergeCell ref="I57:J57"/>
    <mergeCell ref="L57:Q57"/>
    <mergeCell ref="B54:C54"/>
    <mergeCell ref="D54:F54"/>
    <mergeCell ref="G54:H54"/>
    <mergeCell ref="I54:J54"/>
    <mergeCell ref="L54:Q54"/>
    <mergeCell ref="B55:C55"/>
    <mergeCell ref="D55:F55"/>
    <mergeCell ref="G55:H55"/>
    <mergeCell ref="I55:J55"/>
    <mergeCell ref="L55:Q55"/>
    <mergeCell ref="B52:C52"/>
    <mergeCell ref="D52:F52"/>
    <mergeCell ref="G52:H52"/>
    <mergeCell ref="I52:J52"/>
    <mergeCell ref="L52:Q52"/>
    <mergeCell ref="B53:C53"/>
    <mergeCell ref="D53:F53"/>
    <mergeCell ref="G53:H53"/>
    <mergeCell ref="I53:J53"/>
    <mergeCell ref="L53:Q53"/>
    <mergeCell ref="B50:C50"/>
    <mergeCell ref="D50:F50"/>
    <mergeCell ref="G50:H50"/>
    <mergeCell ref="I50:J50"/>
    <mergeCell ref="L50:Q50"/>
    <mergeCell ref="B51:C51"/>
    <mergeCell ref="D51:F51"/>
    <mergeCell ref="G51:H51"/>
    <mergeCell ref="I51:J51"/>
    <mergeCell ref="L51:Q51"/>
    <mergeCell ref="B48:C48"/>
    <mergeCell ref="D48:F48"/>
    <mergeCell ref="G48:H48"/>
    <mergeCell ref="I48:J48"/>
    <mergeCell ref="L48:Q48"/>
    <mergeCell ref="B49:C49"/>
    <mergeCell ref="D49:F49"/>
    <mergeCell ref="G49:H49"/>
    <mergeCell ref="I49:J49"/>
    <mergeCell ref="L49:Q49"/>
    <mergeCell ref="B46:C46"/>
    <mergeCell ref="D46:F46"/>
    <mergeCell ref="G46:H46"/>
    <mergeCell ref="I46:J46"/>
    <mergeCell ref="L46:Q46"/>
    <mergeCell ref="B47:C47"/>
    <mergeCell ref="D47:F47"/>
    <mergeCell ref="G47:H47"/>
    <mergeCell ref="I47:J47"/>
    <mergeCell ref="L47:Q47"/>
    <mergeCell ref="B44:C44"/>
    <mergeCell ref="D44:F44"/>
    <mergeCell ref="G44:H44"/>
    <mergeCell ref="I44:J44"/>
    <mergeCell ref="L44:Q44"/>
    <mergeCell ref="B45:C45"/>
    <mergeCell ref="D45:F45"/>
    <mergeCell ref="G45:H45"/>
    <mergeCell ref="I45:J45"/>
    <mergeCell ref="L45:Q45"/>
    <mergeCell ref="B42:C42"/>
    <mergeCell ref="D42:F42"/>
    <mergeCell ref="G42:H42"/>
    <mergeCell ref="I42:J42"/>
    <mergeCell ref="L42:Q42"/>
    <mergeCell ref="B43:C43"/>
    <mergeCell ref="D43:F43"/>
    <mergeCell ref="G43:H43"/>
    <mergeCell ref="I43:J43"/>
    <mergeCell ref="L43:Q43"/>
    <mergeCell ref="B40:C40"/>
    <mergeCell ref="D40:F40"/>
    <mergeCell ref="G40:H40"/>
    <mergeCell ref="I40:J40"/>
    <mergeCell ref="L40:Q40"/>
    <mergeCell ref="B41:C41"/>
    <mergeCell ref="D41:F41"/>
    <mergeCell ref="G41:H41"/>
    <mergeCell ref="I41:J41"/>
    <mergeCell ref="L41:Q41"/>
    <mergeCell ref="B38:C38"/>
    <mergeCell ref="D38:F38"/>
    <mergeCell ref="G38:H38"/>
    <mergeCell ref="I38:J38"/>
    <mergeCell ref="L38:Q38"/>
    <mergeCell ref="B39:C39"/>
    <mergeCell ref="D39:F39"/>
    <mergeCell ref="G39:H39"/>
    <mergeCell ref="I39:J39"/>
    <mergeCell ref="L39:Q39"/>
    <mergeCell ref="B36:C36"/>
    <mergeCell ref="D36:F36"/>
    <mergeCell ref="G36:H36"/>
    <mergeCell ref="I36:J36"/>
    <mergeCell ref="L36:Q36"/>
    <mergeCell ref="B37:C37"/>
    <mergeCell ref="D37:F37"/>
    <mergeCell ref="G37:H37"/>
    <mergeCell ref="I37:J37"/>
    <mergeCell ref="L37:Q37"/>
    <mergeCell ref="B34:C34"/>
    <mergeCell ref="D34:F34"/>
    <mergeCell ref="G34:H34"/>
    <mergeCell ref="I34:J34"/>
    <mergeCell ref="L34:Q34"/>
    <mergeCell ref="B35:C35"/>
    <mergeCell ref="D35:F35"/>
    <mergeCell ref="G35:H35"/>
    <mergeCell ref="I35:J35"/>
    <mergeCell ref="L35:Q35"/>
    <mergeCell ref="B32:C32"/>
    <mergeCell ref="D32:F32"/>
    <mergeCell ref="G32:H32"/>
    <mergeCell ref="I32:J32"/>
    <mergeCell ref="L32:Q32"/>
    <mergeCell ref="B33:C33"/>
    <mergeCell ref="D33:F33"/>
    <mergeCell ref="G33:H33"/>
    <mergeCell ref="I33:J33"/>
    <mergeCell ref="L33:Q33"/>
    <mergeCell ref="B30:C30"/>
    <mergeCell ref="D30:F30"/>
    <mergeCell ref="G30:H30"/>
    <mergeCell ref="I30:J30"/>
    <mergeCell ref="L30:Q30"/>
    <mergeCell ref="B31:C31"/>
    <mergeCell ref="D31:F31"/>
    <mergeCell ref="G31:H31"/>
    <mergeCell ref="I31:J31"/>
    <mergeCell ref="L31:Q31"/>
    <mergeCell ref="B28:C28"/>
    <mergeCell ref="D28:F28"/>
    <mergeCell ref="G28:H28"/>
    <mergeCell ref="I28:J28"/>
    <mergeCell ref="L28:Q28"/>
    <mergeCell ref="B29:C29"/>
    <mergeCell ref="D29:F29"/>
    <mergeCell ref="G29:H29"/>
    <mergeCell ref="I29:J29"/>
    <mergeCell ref="L29:Q29"/>
    <mergeCell ref="B26:C26"/>
    <mergeCell ref="D26:F26"/>
    <mergeCell ref="G26:H26"/>
    <mergeCell ref="I26:J26"/>
    <mergeCell ref="L26:Q26"/>
    <mergeCell ref="B27:C27"/>
    <mergeCell ref="D27:F27"/>
    <mergeCell ref="G27:H27"/>
    <mergeCell ref="I27:J27"/>
    <mergeCell ref="L27:Q27"/>
    <mergeCell ref="B24:C24"/>
    <mergeCell ref="D24:F24"/>
    <mergeCell ref="G24:H24"/>
    <mergeCell ref="I24:J24"/>
    <mergeCell ref="L24:Q24"/>
    <mergeCell ref="B25:C25"/>
    <mergeCell ref="D25:F25"/>
    <mergeCell ref="G25:H25"/>
    <mergeCell ref="I25:J25"/>
    <mergeCell ref="L25:Q25"/>
    <mergeCell ref="B22:C22"/>
    <mergeCell ref="D22:F22"/>
    <mergeCell ref="G22:H22"/>
    <mergeCell ref="I22:J22"/>
    <mergeCell ref="L22:Q22"/>
    <mergeCell ref="B23:C23"/>
    <mergeCell ref="D23:F23"/>
    <mergeCell ref="G23:H23"/>
    <mergeCell ref="I23:J23"/>
    <mergeCell ref="L23:Q23"/>
    <mergeCell ref="B20:C20"/>
    <mergeCell ref="D20:F20"/>
    <mergeCell ref="G20:H20"/>
    <mergeCell ref="I20:J20"/>
    <mergeCell ref="L20:Q20"/>
    <mergeCell ref="B21:C21"/>
    <mergeCell ref="D21:F21"/>
    <mergeCell ref="G21:H21"/>
    <mergeCell ref="I21:J21"/>
    <mergeCell ref="L21:Q21"/>
    <mergeCell ref="B18:C18"/>
    <mergeCell ref="D18:F18"/>
    <mergeCell ref="G18:H18"/>
    <mergeCell ref="I18:J18"/>
    <mergeCell ref="L18:Q18"/>
    <mergeCell ref="B19:C19"/>
    <mergeCell ref="D19:F19"/>
    <mergeCell ref="G19:H19"/>
    <mergeCell ref="I19:J19"/>
    <mergeCell ref="L19:Q19"/>
    <mergeCell ref="B16:C16"/>
    <mergeCell ref="D16:F16"/>
    <mergeCell ref="G16:H16"/>
    <mergeCell ref="I16:J16"/>
    <mergeCell ref="L16:Q16"/>
    <mergeCell ref="B17:C17"/>
    <mergeCell ref="D17:F17"/>
    <mergeCell ref="G17:H17"/>
    <mergeCell ref="I17:J17"/>
    <mergeCell ref="L17:Q17"/>
    <mergeCell ref="B14:C14"/>
    <mergeCell ref="D14:F14"/>
    <mergeCell ref="G14:H14"/>
    <mergeCell ref="I14:J14"/>
    <mergeCell ref="L14:Q14"/>
    <mergeCell ref="B15:C15"/>
    <mergeCell ref="D15:F15"/>
    <mergeCell ref="G15:H15"/>
    <mergeCell ref="I15:J15"/>
    <mergeCell ref="L15:Q15"/>
    <mergeCell ref="B12:C12"/>
    <mergeCell ref="D12:F12"/>
    <mergeCell ref="G12:H12"/>
    <mergeCell ref="I12:J12"/>
    <mergeCell ref="L12:Q12"/>
    <mergeCell ref="B13:C13"/>
    <mergeCell ref="D13:F13"/>
    <mergeCell ref="G13:H13"/>
    <mergeCell ref="I13:J13"/>
    <mergeCell ref="L13:Q13"/>
    <mergeCell ref="B10:C10"/>
    <mergeCell ref="D10:F10"/>
    <mergeCell ref="G10:H10"/>
    <mergeCell ref="I10:J10"/>
    <mergeCell ref="L10:Q10"/>
    <mergeCell ref="B11:C11"/>
    <mergeCell ref="D11:F11"/>
    <mergeCell ref="G11:H11"/>
    <mergeCell ref="I11:J11"/>
    <mergeCell ref="L11:Q11"/>
    <mergeCell ref="B9:C9"/>
    <mergeCell ref="D9:F9"/>
    <mergeCell ref="G9:H9"/>
    <mergeCell ref="I9:J9"/>
    <mergeCell ref="L9:Q9"/>
    <mergeCell ref="A1:T1"/>
    <mergeCell ref="A3:T3"/>
    <mergeCell ref="A5:T5"/>
    <mergeCell ref="A6:T6"/>
    <mergeCell ref="A7:T7"/>
  </mergeCells>
  <pageMargins left="0.70866141732283472" right="0.70866141732283472" top="0.74803149606299213" bottom="0.74803149606299213" header="0.31496062992125984" footer="0.31496062992125984"/>
  <pageSetup paperSize="8" scale="5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N80"/>
  <sheetViews>
    <sheetView zoomScaleNormal="100" workbookViewId="0"/>
  </sheetViews>
  <sheetFormatPr defaultColWidth="25.5703125" defaultRowHeight="15" x14ac:dyDescent="0.25"/>
  <cols>
    <col min="1" max="1" width="2.5703125" style="57" customWidth="1"/>
    <col min="2" max="2" width="55.5703125" style="57" customWidth="1"/>
    <col min="3" max="9" width="15.5703125" style="57" customWidth="1"/>
    <col min="10" max="10" width="1.5703125" style="57" customWidth="1"/>
    <col min="11" max="11" width="15.5703125" style="63" customWidth="1"/>
    <col min="12" max="12" width="27.5703125" style="57" bestFit="1" customWidth="1"/>
    <col min="13" max="16384" width="25.5703125" style="57"/>
  </cols>
  <sheetData>
    <row r="1" spans="1:14" ht="40.35" customHeight="1" x14ac:dyDescent="0.25">
      <c r="A1" s="23" t="s">
        <v>22</v>
      </c>
      <c r="B1" s="7" t="s">
        <v>23</v>
      </c>
      <c r="C1" s="7"/>
      <c r="D1" s="430"/>
      <c r="E1" s="430"/>
      <c r="F1" s="430"/>
      <c r="G1" s="7"/>
      <c r="H1" s="7"/>
      <c r="I1" s="7"/>
    </row>
    <row r="2" spans="1:14" ht="15" customHeight="1" x14ac:dyDescent="0.25">
      <c r="A2" s="23"/>
      <c r="B2" s="134" t="s">
        <v>24</v>
      </c>
      <c r="C2" s="7"/>
      <c r="D2" s="7"/>
      <c r="E2" s="7"/>
      <c r="F2" s="7"/>
      <c r="G2" s="7"/>
      <c r="H2" s="7"/>
      <c r="I2" s="7"/>
    </row>
    <row r="3" spans="1:14" ht="15" customHeight="1" x14ac:dyDescent="0.25">
      <c r="A3" s="24" t="s">
        <v>21</v>
      </c>
      <c r="C3" s="85" t="s">
        <v>25</v>
      </c>
      <c r="D3" s="85" t="s">
        <v>26</v>
      </c>
      <c r="E3" s="85" t="s">
        <v>27</v>
      </c>
      <c r="F3" s="85" t="s">
        <v>10</v>
      </c>
      <c r="G3" s="85" t="s">
        <v>28</v>
      </c>
      <c r="H3" s="85" t="s">
        <v>29</v>
      </c>
      <c r="I3" s="85" t="s">
        <v>30</v>
      </c>
    </row>
    <row r="4" spans="1:14" ht="20.25" customHeight="1" thickBot="1" x14ac:dyDescent="0.3">
      <c r="A4" s="90"/>
      <c r="B4" s="90" t="s">
        <v>31</v>
      </c>
      <c r="C4" s="59"/>
      <c r="D4" s="59"/>
      <c r="E4" s="59"/>
      <c r="F4" s="59"/>
      <c r="G4" s="59"/>
      <c r="H4" s="59"/>
      <c r="I4" s="59"/>
    </row>
    <row r="5" spans="1:14" ht="20.25" customHeight="1" thickBot="1" x14ac:dyDescent="0.3">
      <c r="A5" s="59"/>
      <c r="B5" s="90" t="s">
        <v>32</v>
      </c>
      <c r="C5" s="59"/>
      <c r="D5" s="59"/>
      <c r="E5" s="59"/>
      <c r="F5" s="59"/>
      <c r="G5" s="59"/>
      <c r="H5" s="59"/>
      <c r="I5" s="59"/>
    </row>
    <row r="6" spans="1:14" s="55" customFormat="1" ht="15.75" thickBot="1" x14ac:dyDescent="0.3">
      <c r="B6" s="3" t="s">
        <v>33</v>
      </c>
      <c r="C6" s="115">
        <f>D6</f>
        <v>0</v>
      </c>
      <c r="D6" s="60">
        <v>0</v>
      </c>
      <c r="E6" s="249"/>
      <c r="F6" s="249"/>
      <c r="G6" s="249"/>
      <c r="H6" s="249"/>
      <c r="I6" s="249"/>
      <c r="K6" s="63" t="s">
        <v>34</v>
      </c>
      <c r="N6" s="57"/>
    </row>
    <row r="7" spans="1:14" s="55" customFormat="1" ht="15.75" thickBot="1" x14ac:dyDescent="0.3">
      <c r="B7" s="3" t="s">
        <v>35</v>
      </c>
      <c r="C7" s="115">
        <f>D7</f>
        <v>0</v>
      </c>
      <c r="D7" s="60">
        <v>0</v>
      </c>
      <c r="E7" s="249"/>
      <c r="F7" s="249"/>
      <c r="G7" s="249"/>
      <c r="H7" s="249"/>
      <c r="I7" s="249"/>
      <c r="K7" s="63" t="s">
        <v>34</v>
      </c>
      <c r="N7" s="57"/>
    </row>
    <row r="8" spans="1:14" s="55" customFormat="1" ht="15.75" thickBot="1" x14ac:dyDescent="0.3">
      <c r="B8" s="3" t="s">
        <v>36</v>
      </c>
      <c r="C8" s="115">
        <f>SUM(E8:I8)</f>
        <v>0</v>
      </c>
      <c r="D8" s="152"/>
      <c r="E8" s="54">
        <v>0</v>
      </c>
      <c r="F8" s="54">
        <v>0</v>
      </c>
      <c r="G8" s="54">
        <v>0</v>
      </c>
      <c r="H8" s="54">
        <v>0</v>
      </c>
      <c r="I8" s="54">
        <v>0</v>
      </c>
      <c r="K8" s="63"/>
    </row>
    <row r="9" spans="1:14" s="55" customFormat="1" ht="15.75" thickBot="1" x14ac:dyDescent="0.3">
      <c r="B9" s="53" t="s">
        <v>37</v>
      </c>
      <c r="C9" s="115">
        <f>SUM(E9:I9)</f>
        <v>0</v>
      </c>
      <c r="D9" s="152"/>
      <c r="E9" s="54">
        <v>0</v>
      </c>
      <c r="F9" s="54">
        <v>0</v>
      </c>
      <c r="G9" s="54">
        <v>0</v>
      </c>
      <c r="H9" s="54">
        <v>0</v>
      </c>
      <c r="I9" s="54">
        <v>0</v>
      </c>
      <c r="K9" s="63"/>
      <c r="N9" s="57"/>
    </row>
    <row r="10" spans="1:14" s="55" customFormat="1" ht="15.75" thickBot="1" x14ac:dyDescent="0.3">
      <c r="B10" s="311" t="s">
        <v>38</v>
      </c>
      <c r="C10" s="312"/>
      <c r="D10" s="313"/>
      <c r="E10" s="314"/>
      <c r="F10" s="314"/>
      <c r="G10" s="314"/>
      <c r="H10" s="314"/>
      <c r="I10" s="314"/>
      <c r="K10" s="63"/>
      <c r="N10" s="57"/>
    </row>
    <row r="11" spans="1:14" s="55" customFormat="1" ht="15.75" thickBot="1" x14ac:dyDescent="0.3">
      <c r="B11" s="53" t="s">
        <v>39</v>
      </c>
      <c r="C11" s="115">
        <f>SUM(E11:I11)</f>
        <v>0</v>
      </c>
      <c r="D11" s="152"/>
      <c r="E11" s="60">
        <v>0</v>
      </c>
      <c r="F11" s="60">
        <v>0</v>
      </c>
      <c r="G11" s="60">
        <v>0</v>
      </c>
      <c r="H11" s="60">
        <v>0</v>
      </c>
      <c r="I11" s="60">
        <v>0</v>
      </c>
      <c r="K11" s="64"/>
      <c r="N11" s="57"/>
    </row>
    <row r="12" spans="1:14" s="55" customFormat="1" ht="15.75" thickBot="1" x14ac:dyDescent="0.3">
      <c r="B12" s="53" t="s">
        <v>40</v>
      </c>
      <c r="C12" s="115">
        <f t="shared" ref="C12:C17" si="0">SUM(E12:I12)</f>
        <v>0</v>
      </c>
      <c r="D12" s="152"/>
      <c r="E12" s="60">
        <v>0</v>
      </c>
      <c r="F12" s="60">
        <v>0</v>
      </c>
      <c r="G12" s="60">
        <v>0</v>
      </c>
      <c r="H12" s="60">
        <v>0</v>
      </c>
      <c r="I12" s="60">
        <v>0</v>
      </c>
      <c r="K12" s="64"/>
      <c r="N12" s="57"/>
    </row>
    <row r="13" spans="1:14" ht="15.75" thickBot="1" x14ac:dyDescent="0.3">
      <c r="B13" s="53" t="s">
        <v>41</v>
      </c>
      <c r="C13" s="115">
        <f t="shared" si="0"/>
        <v>0</v>
      </c>
      <c r="D13" s="152"/>
      <c r="E13" s="60">
        <v>0</v>
      </c>
      <c r="F13" s="60">
        <v>0</v>
      </c>
      <c r="G13" s="60">
        <v>0</v>
      </c>
      <c r="H13" s="60">
        <v>0</v>
      </c>
      <c r="I13" s="60">
        <v>0</v>
      </c>
    </row>
    <row r="14" spans="1:14" ht="15.75" thickBot="1" x14ac:dyDescent="0.3">
      <c r="B14" s="3" t="s">
        <v>42</v>
      </c>
      <c r="C14" s="115">
        <f t="shared" si="0"/>
        <v>0</v>
      </c>
      <c r="D14" s="152"/>
      <c r="E14" s="60">
        <v>0</v>
      </c>
      <c r="F14" s="60">
        <v>0</v>
      </c>
      <c r="G14" s="60">
        <v>0</v>
      </c>
      <c r="H14" s="60">
        <v>0</v>
      </c>
      <c r="I14" s="60">
        <v>0</v>
      </c>
    </row>
    <row r="15" spans="1:14" ht="15.75" thickBot="1" x14ac:dyDescent="0.3">
      <c r="B15" s="3" t="s">
        <v>43</v>
      </c>
      <c r="C15" s="115">
        <f t="shared" si="0"/>
        <v>0</v>
      </c>
      <c r="D15" s="152"/>
      <c r="E15" s="60">
        <v>0</v>
      </c>
      <c r="F15" s="60">
        <v>0</v>
      </c>
      <c r="G15" s="60">
        <v>0</v>
      </c>
      <c r="H15" s="60">
        <v>0</v>
      </c>
      <c r="I15" s="60">
        <v>0</v>
      </c>
    </row>
    <row r="16" spans="1:14" ht="15.75" thickBot="1" x14ac:dyDescent="0.3">
      <c r="B16" s="3" t="s">
        <v>44</v>
      </c>
      <c r="C16" s="115">
        <f t="shared" si="0"/>
        <v>0</v>
      </c>
      <c r="D16" s="152"/>
      <c r="E16" s="60">
        <v>0</v>
      </c>
      <c r="F16" s="60">
        <v>0</v>
      </c>
      <c r="G16" s="60">
        <v>0</v>
      </c>
      <c r="H16" s="60">
        <v>0</v>
      </c>
      <c r="I16" s="60">
        <v>0</v>
      </c>
    </row>
    <row r="17" spans="1:14" ht="15.75" thickBot="1" x14ac:dyDescent="0.3">
      <c r="B17" s="53" t="s">
        <v>45</v>
      </c>
      <c r="C17" s="115">
        <f t="shared" si="0"/>
        <v>0</v>
      </c>
      <c r="D17" s="152"/>
      <c r="E17" s="60">
        <v>0</v>
      </c>
      <c r="F17" s="60">
        <v>0</v>
      </c>
      <c r="G17" s="60">
        <v>0</v>
      </c>
      <c r="H17" s="60">
        <v>0</v>
      </c>
      <c r="I17" s="60">
        <v>0</v>
      </c>
    </row>
    <row r="18" spans="1:14" ht="15.75" thickBot="1" x14ac:dyDescent="0.3">
      <c r="B18" s="3" t="s">
        <v>46</v>
      </c>
      <c r="C18" s="116">
        <f>SUM(E18:I18)</f>
        <v>0</v>
      </c>
      <c r="D18" s="152"/>
      <c r="E18" s="60">
        <v>0</v>
      </c>
      <c r="F18" s="60">
        <v>0</v>
      </c>
      <c r="G18" s="60">
        <v>0</v>
      </c>
      <c r="H18" s="60">
        <v>0</v>
      </c>
      <c r="I18" s="60">
        <v>0</v>
      </c>
    </row>
    <row r="19" spans="1:14" ht="15.75" thickBot="1" x14ac:dyDescent="0.3">
      <c r="B19" s="4" t="s">
        <v>47</v>
      </c>
      <c r="C19" s="117">
        <f>SUM(C6:C18)</f>
        <v>0</v>
      </c>
      <c r="D19" s="103">
        <f>SUM(D6:D7)</f>
        <v>0</v>
      </c>
      <c r="E19" s="103">
        <f>SUM(E8:E18)</f>
        <v>0</v>
      </c>
      <c r="F19" s="103">
        <f t="shared" ref="F19:I19" si="1">SUM(F8:F18)</f>
        <v>0</v>
      </c>
      <c r="G19" s="103">
        <f t="shared" si="1"/>
        <v>0</v>
      </c>
      <c r="H19" s="103">
        <f t="shared" si="1"/>
        <v>0</v>
      </c>
      <c r="I19" s="103">
        <f t="shared" si="1"/>
        <v>0</v>
      </c>
      <c r="K19" s="63" t="s">
        <v>48</v>
      </c>
    </row>
    <row r="20" spans="1:14" ht="8.1" customHeight="1" x14ac:dyDescent="0.25">
      <c r="C20" s="57" t="s">
        <v>49</v>
      </c>
      <c r="E20" s="57" t="s">
        <v>49</v>
      </c>
      <c r="F20" s="57" t="s">
        <v>49</v>
      </c>
      <c r="G20" s="57" t="s">
        <v>49</v>
      </c>
      <c r="H20" s="57" t="s">
        <v>49</v>
      </c>
      <c r="I20" s="57" t="s">
        <v>49</v>
      </c>
    </row>
    <row r="21" spans="1:14" ht="20.25" customHeight="1" thickBot="1" x14ac:dyDescent="0.3">
      <c r="A21" s="58"/>
      <c r="B21" s="90" t="s">
        <v>50</v>
      </c>
      <c r="C21" s="59" t="s">
        <v>49</v>
      </c>
      <c r="D21" s="59"/>
      <c r="E21" s="59" t="s">
        <v>49</v>
      </c>
      <c r="F21" s="59" t="s">
        <v>49</v>
      </c>
      <c r="G21" s="59" t="s">
        <v>49</v>
      </c>
      <c r="H21" s="59" t="s">
        <v>49</v>
      </c>
      <c r="I21" s="59" t="s">
        <v>49</v>
      </c>
    </row>
    <row r="22" spans="1:14" ht="15" customHeight="1" thickBot="1" x14ac:dyDescent="0.3">
      <c r="B22" s="99" t="s">
        <v>51</v>
      </c>
      <c r="C22" s="115">
        <f>SUM(E22:I22)</f>
        <v>0</v>
      </c>
      <c r="D22" s="281"/>
      <c r="E22" s="54">
        <v>0</v>
      </c>
      <c r="F22" s="54">
        <v>0</v>
      </c>
      <c r="G22" s="54">
        <v>0</v>
      </c>
      <c r="H22" s="54">
        <v>0</v>
      </c>
      <c r="I22" s="54">
        <v>0</v>
      </c>
    </row>
    <row r="23" spans="1:14" s="55" customFormat="1" ht="15.75" thickBot="1" x14ac:dyDescent="0.3">
      <c r="B23" s="311" t="s">
        <v>52</v>
      </c>
      <c r="C23" s="312"/>
      <c r="D23" s="313"/>
      <c r="E23" s="314"/>
      <c r="F23" s="314"/>
      <c r="G23" s="314"/>
      <c r="H23" s="314"/>
      <c r="I23" s="314"/>
      <c r="K23" s="63"/>
      <c r="N23" s="57"/>
    </row>
    <row r="24" spans="1:14" ht="15.75" thickBot="1" x14ac:dyDescent="0.3">
      <c r="B24" s="53" t="s">
        <v>39</v>
      </c>
      <c r="C24" s="115">
        <f>SUM(E24:I24)</f>
        <v>0</v>
      </c>
      <c r="D24" s="152"/>
      <c r="E24" s="54">
        <v>0</v>
      </c>
      <c r="F24" s="54">
        <v>0</v>
      </c>
      <c r="G24" s="54">
        <v>0</v>
      </c>
      <c r="H24" s="54">
        <v>0</v>
      </c>
      <c r="I24" s="54">
        <v>0</v>
      </c>
    </row>
    <row r="25" spans="1:14" ht="15.75" thickBot="1" x14ac:dyDescent="0.3">
      <c r="B25" s="53" t="s">
        <v>40</v>
      </c>
      <c r="C25" s="115">
        <f>SUM(E25:I25)</f>
        <v>0</v>
      </c>
      <c r="D25" s="152"/>
      <c r="E25" s="54">
        <v>0</v>
      </c>
      <c r="F25" s="54">
        <v>0</v>
      </c>
      <c r="G25" s="54">
        <v>0</v>
      </c>
      <c r="H25" s="54">
        <v>0</v>
      </c>
      <c r="I25" s="54">
        <v>0</v>
      </c>
      <c r="K25" s="64"/>
    </row>
    <row r="26" spans="1:14" ht="15.75" thickBot="1" x14ac:dyDescent="0.3">
      <c r="B26" s="3" t="s">
        <v>53</v>
      </c>
      <c r="C26" s="115">
        <f>SUM(E26:I26)</f>
        <v>0</v>
      </c>
      <c r="D26" s="152"/>
      <c r="E26" s="54">
        <v>0</v>
      </c>
      <c r="F26" s="54">
        <v>0</v>
      </c>
      <c r="G26" s="54">
        <v>0</v>
      </c>
      <c r="H26" s="54">
        <v>0</v>
      </c>
      <c r="I26" s="54">
        <v>0</v>
      </c>
    </row>
    <row r="27" spans="1:14" ht="15.75" thickBot="1" x14ac:dyDescent="0.3">
      <c r="B27" s="484" t="s">
        <v>54</v>
      </c>
      <c r="C27" s="115">
        <f>SUM(F27:F27)</f>
        <v>0</v>
      </c>
      <c r="D27" s="152"/>
      <c r="E27" s="249"/>
      <c r="F27" s="54">
        <v>0</v>
      </c>
      <c r="G27" s="249"/>
      <c r="H27" s="249"/>
      <c r="I27" s="249"/>
    </row>
    <row r="28" spans="1:14" ht="15.75" thickBot="1" x14ac:dyDescent="0.3">
      <c r="B28" s="3" t="s">
        <v>55</v>
      </c>
      <c r="C28" s="115">
        <f>SUM(E28:I28)</f>
        <v>0</v>
      </c>
      <c r="D28" s="152"/>
      <c r="E28" s="54">
        <v>0</v>
      </c>
      <c r="F28" s="54">
        <v>0</v>
      </c>
      <c r="G28" s="54">
        <v>0</v>
      </c>
      <c r="H28" s="54">
        <v>0</v>
      </c>
      <c r="I28" s="54">
        <v>0</v>
      </c>
    </row>
    <row r="29" spans="1:14" ht="15.75" thickBot="1" x14ac:dyDescent="0.3">
      <c r="B29" s="3" t="s">
        <v>56</v>
      </c>
      <c r="C29" s="115">
        <f t="shared" ref="C29:C30" si="2">SUM(E29:I29)</f>
        <v>0</v>
      </c>
      <c r="D29" s="152"/>
      <c r="E29" s="54">
        <v>0</v>
      </c>
      <c r="F29" s="54">
        <v>0</v>
      </c>
      <c r="G29" s="54">
        <v>0</v>
      </c>
      <c r="H29" s="54">
        <v>0</v>
      </c>
      <c r="I29" s="54">
        <v>0</v>
      </c>
    </row>
    <row r="30" spans="1:14" ht="15.75" thickBot="1" x14ac:dyDescent="0.3">
      <c r="B30" s="3" t="s">
        <v>57</v>
      </c>
      <c r="C30" s="116">
        <f t="shared" si="2"/>
        <v>0</v>
      </c>
      <c r="D30" s="152"/>
      <c r="E30" s="60">
        <v>0</v>
      </c>
      <c r="F30" s="60">
        <v>0</v>
      </c>
      <c r="G30" s="60">
        <v>0</v>
      </c>
      <c r="H30" s="60">
        <v>0</v>
      </c>
      <c r="I30" s="60">
        <v>0</v>
      </c>
    </row>
    <row r="31" spans="1:14" ht="15" customHeight="1" thickBot="1" x14ac:dyDescent="0.3">
      <c r="B31" s="4" t="s">
        <v>58</v>
      </c>
      <c r="C31" s="117">
        <f>SUM(C22:C30)</f>
        <v>0</v>
      </c>
      <c r="D31" s="152"/>
      <c r="E31" s="103">
        <f>SUM(E22:E30)</f>
        <v>0</v>
      </c>
      <c r="F31" s="103">
        <f t="shared" ref="F31:I31" si="3">SUM(F22:F30)</f>
        <v>0</v>
      </c>
      <c r="G31" s="103">
        <f t="shared" si="3"/>
        <v>0</v>
      </c>
      <c r="H31" s="103">
        <f t="shared" si="3"/>
        <v>0</v>
      </c>
      <c r="I31" s="103">
        <f t="shared" si="3"/>
        <v>0</v>
      </c>
      <c r="K31" s="63" t="s">
        <v>48</v>
      </c>
    </row>
    <row r="32" spans="1:14" ht="8.1" customHeight="1" x14ac:dyDescent="0.25">
      <c r="E32" s="60"/>
      <c r="F32" s="60"/>
      <c r="G32" s="60"/>
      <c r="H32" s="60"/>
      <c r="I32" s="60"/>
    </row>
    <row r="33" spans="1:14" ht="20.25" customHeight="1" thickBot="1" x14ac:dyDescent="0.3">
      <c r="B33" s="98" t="s">
        <v>59</v>
      </c>
      <c r="C33" s="507">
        <f>C19-C31</f>
        <v>0</v>
      </c>
      <c r="D33" s="527"/>
      <c r="E33" s="527"/>
      <c r="F33" s="527"/>
      <c r="G33" s="527"/>
      <c r="H33" s="527"/>
      <c r="I33" s="527"/>
    </row>
    <row r="34" spans="1:14" x14ac:dyDescent="0.25">
      <c r="B34" s="2"/>
      <c r="C34" s="56"/>
      <c r="D34" s="56"/>
      <c r="E34" s="56"/>
      <c r="F34" s="56"/>
      <c r="G34" s="56"/>
      <c r="H34" s="56"/>
      <c r="I34" s="56"/>
    </row>
    <row r="35" spans="1:14" ht="20.25" customHeight="1" thickBot="1" x14ac:dyDescent="0.3">
      <c r="B35" s="100" t="s">
        <v>60</v>
      </c>
      <c r="C35" s="101"/>
      <c r="D35" s="101"/>
      <c r="E35" s="101"/>
      <c r="F35" s="101"/>
      <c r="G35" s="101"/>
      <c r="H35" s="101"/>
      <c r="I35" s="101"/>
    </row>
    <row r="36" spans="1:14" ht="15.75" thickBot="1" x14ac:dyDescent="0.3">
      <c r="B36" s="3" t="s">
        <v>61</v>
      </c>
      <c r="C36" s="115">
        <f>D36</f>
        <v>0</v>
      </c>
      <c r="D36" s="60">
        <v>0</v>
      </c>
      <c r="E36" s="521"/>
      <c r="F36" s="521"/>
      <c r="G36" s="521"/>
      <c r="H36" s="521"/>
      <c r="I36" s="521"/>
    </row>
    <row r="37" spans="1:14" ht="15.75" thickBot="1" x14ac:dyDescent="0.3">
      <c r="B37" s="3" t="s">
        <v>62</v>
      </c>
      <c r="C37" s="115">
        <f t="shared" ref="C37:C38" si="4">D37</f>
        <v>0</v>
      </c>
      <c r="D37" s="60">
        <v>0</v>
      </c>
      <c r="E37" s="522"/>
      <c r="F37" s="522"/>
      <c r="G37" s="522"/>
      <c r="H37" s="522"/>
      <c r="I37" s="522"/>
    </row>
    <row r="38" spans="1:14" ht="15.75" thickBot="1" x14ac:dyDescent="0.3">
      <c r="B38" s="3" t="s">
        <v>63</v>
      </c>
      <c r="C38" s="115">
        <f t="shared" si="4"/>
        <v>0</v>
      </c>
      <c r="D38" s="60">
        <v>0</v>
      </c>
      <c r="E38" s="523"/>
      <c r="F38" s="523"/>
      <c r="G38" s="523"/>
      <c r="H38" s="523"/>
      <c r="I38" s="523"/>
    </row>
    <row r="39" spans="1:14" ht="8.1" customHeight="1" x14ac:dyDescent="0.25">
      <c r="B39" s="2"/>
      <c r="C39" s="116"/>
      <c r="D39" s="282"/>
      <c r="E39" s="152"/>
      <c r="F39" s="152"/>
      <c r="G39" s="152"/>
      <c r="H39" s="152"/>
      <c r="I39" s="152"/>
    </row>
    <row r="40" spans="1:14" ht="20.25" customHeight="1" thickBot="1" x14ac:dyDescent="0.3">
      <c r="B40" s="98" t="s">
        <v>64</v>
      </c>
      <c r="C40" s="118">
        <f>SUM(C36:C39)</f>
        <v>0</v>
      </c>
      <c r="D40" s="283">
        <f>SUM(D36:D39)</f>
        <v>0</v>
      </c>
      <c r="E40" s="524"/>
      <c r="F40" s="524"/>
      <c r="G40" s="524"/>
      <c r="H40" s="524"/>
      <c r="I40" s="524"/>
      <c r="K40" s="63" t="s">
        <v>48</v>
      </c>
    </row>
    <row r="41" spans="1:14" x14ac:dyDescent="0.25">
      <c r="B41" s="2"/>
      <c r="C41" s="60"/>
      <c r="D41" s="60"/>
      <c r="E41" s="60"/>
      <c r="F41" s="60"/>
      <c r="G41" s="60"/>
      <c r="H41" s="60"/>
      <c r="I41" s="60"/>
    </row>
    <row r="42" spans="1:14" ht="20.25" customHeight="1" thickBot="1" x14ac:dyDescent="0.3">
      <c r="A42" s="90"/>
      <c r="B42" s="90" t="s">
        <v>65</v>
      </c>
      <c r="C42" s="59"/>
      <c r="D42" s="59"/>
      <c r="E42" s="59"/>
      <c r="F42" s="59"/>
      <c r="G42" s="59"/>
      <c r="H42" s="59"/>
      <c r="I42" s="59"/>
    </row>
    <row r="43" spans="1:14" s="55" customFormat="1" ht="20.25" customHeight="1" thickBot="1" x14ac:dyDescent="0.3">
      <c r="A43" s="59"/>
      <c r="B43" s="90" t="s">
        <v>66</v>
      </c>
      <c r="C43" s="59"/>
      <c r="D43" s="59"/>
      <c r="E43" s="59"/>
      <c r="F43" s="59"/>
      <c r="G43" s="59"/>
      <c r="H43" s="59"/>
      <c r="I43" s="59"/>
      <c r="K43" s="64"/>
      <c r="N43" s="57"/>
    </row>
    <row r="44" spans="1:14" ht="15.75" thickBot="1" x14ac:dyDescent="0.3">
      <c r="B44" s="3" t="s">
        <v>67</v>
      </c>
      <c r="C44" s="115">
        <f>SUM(E44:I44)</f>
        <v>0</v>
      </c>
      <c r="D44" s="281"/>
      <c r="E44" s="54">
        <v>0</v>
      </c>
      <c r="F44" s="54">
        <v>0</v>
      </c>
      <c r="G44" s="54">
        <v>0</v>
      </c>
      <c r="H44" s="54">
        <v>0</v>
      </c>
      <c r="I44" s="54">
        <v>0</v>
      </c>
    </row>
    <row r="45" spans="1:14" ht="15.75" thickBot="1" x14ac:dyDescent="0.3">
      <c r="B45" s="3" t="s">
        <v>68</v>
      </c>
      <c r="C45" s="115">
        <f t="shared" ref="C45:C47" si="5">SUM(E45:I45)</f>
        <v>0</v>
      </c>
      <c r="D45" s="152"/>
      <c r="E45" s="54">
        <v>0</v>
      </c>
      <c r="F45" s="54">
        <v>0</v>
      </c>
      <c r="G45" s="54">
        <v>0</v>
      </c>
      <c r="H45" s="54">
        <v>0</v>
      </c>
      <c r="I45" s="54">
        <v>0</v>
      </c>
    </row>
    <row r="46" spans="1:14" s="465" customFormat="1" ht="15.75" thickBot="1" x14ac:dyDescent="0.3">
      <c r="A46" s="461"/>
      <c r="B46" s="462" t="s">
        <v>69</v>
      </c>
      <c r="C46" s="463">
        <f t="shared" si="5"/>
        <v>0</v>
      </c>
      <c r="D46" s="464"/>
      <c r="E46" s="463">
        <v>0</v>
      </c>
      <c r="F46" s="463">
        <v>0</v>
      </c>
      <c r="G46" s="463">
        <v>0</v>
      </c>
      <c r="H46" s="463">
        <v>0</v>
      </c>
      <c r="I46" s="463">
        <v>0</v>
      </c>
      <c r="K46" s="466"/>
    </row>
    <row r="47" spans="1:14" ht="15.75" thickBot="1" x14ac:dyDescent="0.3">
      <c r="B47" s="3" t="s">
        <v>70</v>
      </c>
      <c r="C47" s="115">
        <f t="shared" si="5"/>
        <v>0</v>
      </c>
      <c r="D47" s="152"/>
      <c r="E47" s="54">
        <v>0</v>
      </c>
      <c r="F47" s="54">
        <v>0</v>
      </c>
      <c r="G47" s="54">
        <v>0</v>
      </c>
      <c r="H47" s="54">
        <v>0</v>
      </c>
      <c r="I47" s="54">
        <v>0</v>
      </c>
    </row>
    <row r="48" spans="1:14" ht="15.75" thickBot="1" x14ac:dyDescent="0.3">
      <c r="B48" s="4" t="s">
        <v>71</v>
      </c>
      <c r="C48" s="117">
        <f>SUM(C44:C47)</f>
        <v>0</v>
      </c>
      <c r="D48" s="508"/>
      <c r="E48" s="103">
        <f>SUM(E44:E47)</f>
        <v>0</v>
      </c>
      <c r="F48" s="103">
        <f t="shared" ref="F48:I48" si="6">SUM(F44:F47)</f>
        <v>0</v>
      </c>
      <c r="G48" s="103">
        <f t="shared" si="6"/>
        <v>0</v>
      </c>
      <c r="H48" s="103">
        <f t="shared" si="6"/>
        <v>0</v>
      </c>
      <c r="I48" s="103">
        <f t="shared" si="6"/>
        <v>0</v>
      </c>
      <c r="K48" s="63" t="s">
        <v>48</v>
      </c>
    </row>
    <row r="49" spans="1:14" ht="8.1" customHeight="1" x14ac:dyDescent="0.25">
      <c r="B49" s="2"/>
      <c r="C49" s="60"/>
      <c r="D49" s="60"/>
      <c r="E49" s="60"/>
      <c r="F49" s="60"/>
      <c r="G49" s="60"/>
      <c r="H49" s="60"/>
      <c r="I49" s="60"/>
    </row>
    <row r="50" spans="1:14" s="55" customFormat="1" ht="20.25" customHeight="1" thickBot="1" x14ac:dyDescent="0.3">
      <c r="A50" s="59"/>
      <c r="B50" s="90" t="s">
        <v>72</v>
      </c>
      <c r="C50" s="59"/>
      <c r="D50" s="59"/>
      <c r="E50" s="59"/>
      <c r="F50" s="59"/>
      <c r="G50" s="59"/>
      <c r="H50" s="59"/>
      <c r="I50" s="59"/>
      <c r="K50" s="64"/>
      <c r="N50" s="57"/>
    </row>
    <row r="51" spans="1:14" ht="15.75" thickBot="1" x14ac:dyDescent="0.3">
      <c r="B51" s="3" t="s">
        <v>73</v>
      </c>
      <c r="C51" s="115">
        <f>SUM(E51:I51)</f>
        <v>0</v>
      </c>
      <c r="D51" s="281"/>
      <c r="E51" s="54">
        <v>0</v>
      </c>
      <c r="F51" s="54">
        <v>0</v>
      </c>
      <c r="G51" s="54">
        <v>0</v>
      </c>
      <c r="H51" s="54">
        <v>0</v>
      </c>
      <c r="I51" s="54">
        <v>0</v>
      </c>
    </row>
    <row r="52" spans="1:14" ht="15.75" thickBot="1" x14ac:dyDescent="0.3">
      <c r="B52" s="3" t="s">
        <v>74</v>
      </c>
      <c r="C52" s="115">
        <f t="shared" ref="C52:C60" si="7">SUM(E52:I52)</f>
        <v>0</v>
      </c>
      <c r="D52" s="152"/>
      <c r="E52" s="54">
        <v>0</v>
      </c>
      <c r="F52" s="54">
        <v>0</v>
      </c>
      <c r="G52" s="54">
        <v>0</v>
      </c>
      <c r="H52" s="54">
        <v>0</v>
      </c>
      <c r="I52" s="54">
        <v>0</v>
      </c>
    </row>
    <row r="53" spans="1:14" ht="15.75" thickBot="1" x14ac:dyDescent="0.3">
      <c r="B53" s="373" t="s">
        <v>75</v>
      </c>
      <c r="C53" s="115">
        <f t="shared" si="7"/>
        <v>0</v>
      </c>
      <c r="D53" s="152"/>
      <c r="E53" s="54">
        <v>0</v>
      </c>
      <c r="F53" s="54">
        <v>0</v>
      </c>
      <c r="G53" s="54">
        <v>0</v>
      </c>
      <c r="H53" s="54">
        <v>0</v>
      </c>
      <c r="I53" s="54">
        <v>0</v>
      </c>
    </row>
    <row r="54" spans="1:14" ht="15.75" thickBot="1" x14ac:dyDescent="0.3">
      <c r="B54" s="373" t="s">
        <v>76</v>
      </c>
      <c r="C54" s="115">
        <f t="shared" si="7"/>
        <v>0</v>
      </c>
      <c r="D54" s="152"/>
      <c r="E54" s="54">
        <v>0</v>
      </c>
      <c r="F54" s="54">
        <v>0</v>
      </c>
      <c r="G54" s="54">
        <v>0</v>
      </c>
      <c r="H54" s="54">
        <v>0</v>
      </c>
      <c r="I54" s="54">
        <v>0</v>
      </c>
    </row>
    <row r="55" spans="1:14" ht="15.75" thickBot="1" x14ac:dyDescent="0.3">
      <c r="B55" s="373" t="s">
        <v>77</v>
      </c>
      <c r="C55" s="115">
        <f t="shared" si="7"/>
        <v>0</v>
      </c>
      <c r="D55" s="152"/>
      <c r="E55" s="54">
        <v>0</v>
      </c>
      <c r="F55" s="365"/>
      <c r="G55" s="365"/>
      <c r="H55" s="365"/>
      <c r="I55" s="365"/>
    </row>
    <row r="56" spans="1:14" ht="15.75" thickBot="1" x14ac:dyDescent="0.3">
      <c r="B56" s="373" t="s">
        <v>78</v>
      </c>
      <c r="C56" s="115">
        <f t="shared" si="7"/>
        <v>0</v>
      </c>
      <c r="D56" s="152"/>
      <c r="E56" s="54">
        <v>0</v>
      </c>
      <c r="F56" s="54">
        <v>0</v>
      </c>
      <c r="G56" s="54">
        <v>0</v>
      </c>
      <c r="H56" s="54">
        <v>0</v>
      </c>
      <c r="I56" s="54">
        <v>0</v>
      </c>
    </row>
    <row r="57" spans="1:14" ht="15.75" thickBot="1" x14ac:dyDescent="0.3">
      <c r="B57" s="3" t="s">
        <v>79</v>
      </c>
      <c r="C57" s="115">
        <f t="shared" si="7"/>
        <v>0</v>
      </c>
      <c r="D57" s="152"/>
      <c r="E57" s="54">
        <v>0</v>
      </c>
      <c r="F57" s="54">
        <v>0</v>
      </c>
      <c r="G57" s="54">
        <v>0</v>
      </c>
      <c r="H57" s="54">
        <v>0</v>
      </c>
      <c r="I57" s="54">
        <v>0</v>
      </c>
    </row>
    <row r="58" spans="1:14" ht="15.75" thickBot="1" x14ac:dyDescent="0.3">
      <c r="B58" s="3" t="s">
        <v>80</v>
      </c>
      <c r="C58" s="115">
        <f t="shared" ref="C58" si="8">SUM(E58:I58)</f>
        <v>0</v>
      </c>
      <c r="D58" s="152"/>
      <c r="E58" s="54">
        <v>0</v>
      </c>
      <c r="F58" s="54">
        <v>0</v>
      </c>
      <c r="G58" s="54">
        <v>0</v>
      </c>
      <c r="H58" s="54">
        <v>0</v>
      </c>
      <c r="I58" s="54">
        <v>0</v>
      </c>
    </row>
    <row r="59" spans="1:14" ht="15.75" thickBot="1" x14ac:dyDescent="0.3">
      <c r="B59" s="3" t="s">
        <v>81</v>
      </c>
      <c r="C59" s="115">
        <f>SUM(E59:I59)</f>
        <v>0</v>
      </c>
      <c r="D59" s="152"/>
      <c r="E59" s="54">
        <v>0</v>
      </c>
      <c r="F59" s="54">
        <v>0</v>
      </c>
      <c r="G59" s="54">
        <v>0</v>
      </c>
      <c r="H59" s="54">
        <v>0</v>
      </c>
      <c r="I59" s="54">
        <v>0</v>
      </c>
    </row>
    <row r="60" spans="1:14" ht="15.75" thickBot="1" x14ac:dyDescent="0.3">
      <c r="B60" s="3" t="s">
        <v>82</v>
      </c>
      <c r="C60" s="116">
        <f t="shared" si="7"/>
        <v>0</v>
      </c>
      <c r="D60" s="152"/>
      <c r="E60" s="60">
        <v>0</v>
      </c>
      <c r="F60" s="60">
        <v>0</v>
      </c>
      <c r="G60" s="60">
        <v>0</v>
      </c>
      <c r="H60" s="60">
        <v>0</v>
      </c>
      <c r="I60" s="60">
        <v>0</v>
      </c>
    </row>
    <row r="61" spans="1:14" ht="15.75" thickBot="1" x14ac:dyDescent="0.3">
      <c r="B61" s="4" t="s">
        <v>83</v>
      </c>
      <c r="C61" s="117">
        <f>SUM(C51:C60)</f>
        <v>0</v>
      </c>
      <c r="D61" s="284"/>
      <c r="E61" s="103">
        <f>SUM(E51:E60)</f>
        <v>0</v>
      </c>
      <c r="F61" s="103">
        <f>SUM(F51:F60)</f>
        <v>0</v>
      </c>
      <c r="G61" s="103">
        <f>SUM(G51:G60)</f>
        <v>0</v>
      </c>
      <c r="H61" s="103">
        <f>SUM(H51:H60)</f>
        <v>0</v>
      </c>
      <c r="I61" s="103">
        <f>SUM(I51:I60)</f>
        <v>0</v>
      </c>
      <c r="K61" s="63" t="s">
        <v>48</v>
      </c>
    </row>
    <row r="62" spans="1:14" ht="8.1" customHeight="1" x14ac:dyDescent="0.25">
      <c r="B62" s="86"/>
      <c r="C62" s="119"/>
      <c r="D62" s="284"/>
      <c r="E62" s="104"/>
      <c r="F62" s="104"/>
      <c r="G62" s="104"/>
      <c r="H62" s="104"/>
      <c r="I62" s="104"/>
    </row>
    <row r="63" spans="1:14" ht="15.75" thickBot="1" x14ac:dyDescent="0.3">
      <c r="B63" s="4" t="s">
        <v>84</v>
      </c>
      <c r="C63" s="120">
        <f>C48-C61</f>
        <v>0</v>
      </c>
      <c r="D63" s="284"/>
      <c r="E63" s="105">
        <f>E48-E61</f>
        <v>0</v>
      </c>
      <c r="F63" s="105">
        <f>F48-F61</f>
        <v>0</v>
      </c>
      <c r="G63" s="105">
        <f>G48-G61</f>
        <v>0</v>
      </c>
      <c r="H63" s="105">
        <f>H48-H61</f>
        <v>0</v>
      </c>
      <c r="I63" s="105">
        <f>I48-I61</f>
        <v>0</v>
      </c>
      <c r="K63" s="63" t="s">
        <v>48</v>
      </c>
    </row>
    <row r="64" spans="1:14" ht="8.1" customHeight="1" x14ac:dyDescent="0.25">
      <c r="B64" s="2"/>
      <c r="C64" s="116"/>
      <c r="D64" s="152"/>
      <c r="E64" s="60"/>
      <c r="F64" s="60"/>
      <c r="G64" s="60"/>
      <c r="H64" s="60"/>
      <c r="I64" s="60"/>
    </row>
    <row r="65" spans="1:14" ht="15.75" thickBot="1" x14ac:dyDescent="0.3">
      <c r="B65" s="3" t="s">
        <v>85</v>
      </c>
      <c r="C65" s="115">
        <f>SUM(E65:I65)</f>
        <v>0</v>
      </c>
      <c r="D65" s="152"/>
      <c r="E65" s="54">
        <v>0</v>
      </c>
      <c r="F65" s="54">
        <v>0</v>
      </c>
      <c r="G65" s="54">
        <v>0</v>
      </c>
      <c r="H65" s="54">
        <v>0</v>
      </c>
      <c r="I65" s="54">
        <v>0</v>
      </c>
    </row>
    <row r="66" spans="1:14" ht="15.75" thickBot="1" x14ac:dyDescent="0.3">
      <c r="B66" s="3" t="s">
        <v>86</v>
      </c>
      <c r="C66" s="115">
        <f>SUM(E66:I66)</f>
        <v>0</v>
      </c>
      <c r="D66" s="152"/>
      <c r="E66" s="54">
        <v>0</v>
      </c>
      <c r="F66" s="54">
        <v>0</v>
      </c>
      <c r="G66" s="54">
        <v>0</v>
      </c>
      <c r="H66" s="54">
        <v>0</v>
      </c>
      <c r="I66" s="54">
        <v>0</v>
      </c>
    </row>
    <row r="67" spans="1:14" ht="15.75" thickBot="1" x14ac:dyDescent="0.3">
      <c r="B67" s="3" t="s">
        <v>87</v>
      </c>
      <c r="C67" s="115">
        <f>SUM(E67:I67)</f>
        <v>0</v>
      </c>
      <c r="D67" s="152"/>
      <c r="E67" s="54">
        <v>0</v>
      </c>
      <c r="F67" s="54">
        <v>0</v>
      </c>
      <c r="G67" s="54">
        <v>0</v>
      </c>
      <c r="H67" s="54">
        <v>0</v>
      </c>
      <c r="I67" s="54">
        <v>0</v>
      </c>
    </row>
    <row r="68" spans="1:14" ht="8.1" customHeight="1" x14ac:dyDescent="0.25">
      <c r="B68" s="2"/>
      <c r="C68" s="116"/>
      <c r="D68" s="152"/>
      <c r="E68" s="60"/>
      <c r="F68" s="60"/>
      <c r="G68" s="60"/>
      <c r="H68" s="60"/>
      <c r="I68" s="60"/>
    </row>
    <row r="69" spans="1:14" ht="15.75" thickBot="1" x14ac:dyDescent="0.3">
      <c r="B69" s="4" t="s">
        <v>88</v>
      </c>
      <c r="C69" s="120">
        <f>C63-C65-C66+C67</f>
        <v>0</v>
      </c>
      <c r="D69" s="285"/>
      <c r="E69" s="105">
        <f>E63-E65-E66+E67</f>
        <v>0</v>
      </c>
      <c r="F69" s="105">
        <f t="shared" ref="F69:H69" si="9">F63-F65-F66+F67</f>
        <v>0</v>
      </c>
      <c r="G69" s="105">
        <f t="shared" si="9"/>
        <v>0</v>
      </c>
      <c r="H69" s="105">
        <f t="shared" si="9"/>
        <v>0</v>
      </c>
      <c r="I69" s="105">
        <f>I63-I65-I66+I67</f>
        <v>0</v>
      </c>
      <c r="K69" s="63" t="s">
        <v>48</v>
      </c>
    </row>
    <row r="70" spans="1:14" x14ac:dyDescent="0.25">
      <c r="B70" s="2"/>
      <c r="C70" s="60"/>
      <c r="D70" s="60"/>
      <c r="E70" s="60"/>
      <c r="F70" s="60"/>
      <c r="G70" s="60"/>
      <c r="H70" s="60"/>
      <c r="I70" s="60"/>
    </row>
    <row r="71" spans="1:14" s="55" customFormat="1" ht="20.25" customHeight="1" thickBot="1" x14ac:dyDescent="0.3">
      <c r="A71" s="59"/>
      <c r="B71" s="90" t="s">
        <v>89</v>
      </c>
      <c r="C71" s="59"/>
      <c r="D71" s="59"/>
      <c r="E71" s="59"/>
      <c r="F71" s="59"/>
      <c r="G71" s="59"/>
      <c r="H71" s="59"/>
      <c r="I71" s="59"/>
      <c r="K71" s="64"/>
      <c r="N71" s="57"/>
    </row>
    <row r="72" spans="1:14" ht="15.75" thickBot="1" x14ac:dyDescent="0.3">
      <c r="B72" s="102" t="s">
        <v>90</v>
      </c>
      <c r="C72" s="54">
        <v>0</v>
      </c>
      <c r="D72" s="525"/>
      <c r="E72" s="525"/>
      <c r="F72" s="525"/>
      <c r="G72" s="525"/>
      <c r="H72" s="525"/>
      <c r="I72" s="525"/>
      <c r="K72" s="63" t="s">
        <v>34</v>
      </c>
    </row>
    <row r="73" spans="1:14" ht="15.75" thickBot="1" x14ac:dyDescent="0.3">
      <c r="B73" s="102" t="s">
        <v>91</v>
      </c>
      <c r="C73" s="54">
        <v>0</v>
      </c>
      <c r="D73" s="526"/>
      <c r="E73" s="526"/>
      <c r="F73" s="526"/>
      <c r="G73" s="526"/>
      <c r="H73" s="526"/>
      <c r="I73" s="526"/>
      <c r="K73" s="63" t="s">
        <v>34</v>
      </c>
    </row>
    <row r="74" spans="1:14" x14ac:dyDescent="0.25">
      <c r="B74" s="2"/>
      <c r="C74" s="60"/>
      <c r="D74" s="60"/>
      <c r="E74" s="60"/>
      <c r="F74" s="60"/>
      <c r="G74" s="60"/>
      <c r="H74" s="60"/>
      <c r="I74" s="60"/>
    </row>
    <row r="76" spans="1:14" ht="16.5" thickBot="1" x14ac:dyDescent="0.3">
      <c r="B76" s="394" t="s">
        <v>92</v>
      </c>
      <c r="C76" s="395"/>
      <c r="D76" s="395"/>
      <c r="E76" s="395"/>
      <c r="F76" s="395"/>
      <c r="G76" s="395"/>
      <c r="H76" s="396"/>
      <c r="I76" s="396"/>
      <c r="J76" s="396"/>
      <c r="K76" s="397"/>
      <c r="L76" s="396"/>
      <c r="M76" s="396"/>
    </row>
    <row r="77" spans="1:14" x14ac:dyDescent="0.25">
      <c r="B77" s="397" t="s">
        <v>93</v>
      </c>
      <c r="C77" s="396"/>
      <c r="D77" s="396"/>
      <c r="E77" s="396"/>
      <c r="F77" s="396"/>
      <c r="G77" s="396"/>
      <c r="H77" s="396"/>
      <c r="I77" s="396"/>
      <c r="J77" s="396"/>
      <c r="K77" s="397"/>
      <c r="L77" s="396"/>
      <c r="M77" s="396"/>
    </row>
    <row r="78" spans="1:14" x14ac:dyDescent="0.25">
      <c r="B78" s="397" t="s">
        <v>94</v>
      </c>
      <c r="C78" s="396"/>
      <c r="D78" s="396"/>
      <c r="E78" s="396"/>
      <c r="F78" s="396"/>
      <c r="G78" s="396"/>
      <c r="H78" s="396"/>
      <c r="I78" s="396"/>
      <c r="J78" s="396"/>
      <c r="K78" s="397"/>
      <c r="L78" s="396"/>
      <c r="M78" s="396"/>
    </row>
    <row r="79" spans="1:14" x14ac:dyDescent="0.25">
      <c r="B79" s="307"/>
    </row>
    <row r="80" spans="1:14" x14ac:dyDescent="0.25">
      <c r="B80" s="307"/>
    </row>
  </sheetData>
  <mergeCells count="4">
    <mergeCell ref="E36:I38"/>
    <mergeCell ref="E40:I40"/>
    <mergeCell ref="D72:I73"/>
    <mergeCell ref="D33:I33"/>
  </mergeCells>
  <hyperlinks>
    <hyperlink ref="A1" location="Cover!A1" display="&lt;&lt; Back" xr:uid="{00000000-0004-0000-0100-000000000000}"/>
  </hyperlinks>
  <pageMargins left="0.7" right="0.7" top="0.75" bottom="0.75" header="0.3" footer="0.3"/>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C0DA"/>
    <pageSetUpPr fitToPage="1"/>
  </sheetPr>
  <dimension ref="A1:W101"/>
  <sheetViews>
    <sheetView zoomScaleNormal="100" workbookViewId="0">
      <selection sqref="A1:R1"/>
    </sheetView>
  </sheetViews>
  <sheetFormatPr defaultColWidth="9.42578125" defaultRowHeight="12.75" customHeight="1" x14ac:dyDescent="0.2"/>
  <cols>
    <col min="1" max="1" width="12.5703125" style="144" customWidth="1"/>
    <col min="2" max="3" width="9.42578125" style="144"/>
    <col min="4" max="5" width="12.42578125" style="144" customWidth="1"/>
    <col min="6" max="7" width="12.5703125" style="144" customWidth="1"/>
    <col min="8" max="8" width="13.42578125" style="144" customWidth="1"/>
    <col min="9" max="9" width="16.42578125" style="144" customWidth="1"/>
    <col min="10" max="10" width="14.42578125" style="144" customWidth="1"/>
    <col min="11" max="11" width="22.42578125" style="144" customWidth="1"/>
    <col min="12" max="16" width="9.42578125" style="144"/>
    <col min="17" max="17" width="33.5703125" style="144" customWidth="1"/>
    <col min="18" max="18" width="13.5703125" style="144" customWidth="1"/>
    <col min="19" max="16384" width="9.42578125" style="144"/>
  </cols>
  <sheetData>
    <row r="1" spans="1:23" ht="45.75" customHeight="1" x14ac:dyDescent="0.2">
      <c r="A1" s="653" t="s">
        <v>863</v>
      </c>
      <c r="B1" s="654"/>
      <c r="C1" s="654"/>
      <c r="D1" s="654"/>
      <c r="E1" s="654"/>
      <c r="F1" s="654"/>
      <c r="G1" s="654"/>
      <c r="H1" s="654"/>
      <c r="I1" s="654"/>
      <c r="J1" s="654"/>
      <c r="K1" s="654"/>
      <c r="L1" s="654"/>
      <c r="M1" s="654"/>
      <c r="N1" s="654"/>
      <c r="O1" s="654"/>
      <c r="P1" s="654"/>
      <c r="Q1" s="654"/>
      <c r="R1" s="655"/>
    </row>
    <row r="2" spans="1:23" ht="10.5" customHeight="1" x14ac:dyDescent="0.25">
      <c r="A2" s="656"/>
      <c r="B2" s="656"/>
      <c r="C2" s="656"/>
      <c r="D2" s="656"/>
      <c r="E2" s="656"/>
      <c r="F2" s="656"/>
      <c r="G2" s="656"/>
      <c r="H2" s="656"/>
      <c r="I2" s="656"/>
      <c r="J2" s="656"/>
      <c r="K2" s="656"/>
      <c r="L2" s="656"/>
      <c r="M2" s="656"/>
      <c r="N2" s="656"/>
      <c r="O2" s="656"/>
      <c r="P2" s="656"/>
      <c r="Q2" s="656"/>
      <c r="R2" s="656"/>
    </row>
    <row r="3" spans="1:23" ht="42" customHeight="1" x14ac:dyDescent="0.2">
      <c r="A3" s="657" t="s">
        <v>864</v>
      </c>
      <c r="B3" s="657"/>
      <c r="C3" s="657"/>
      <c r="D3" s="657"/>
      <c r="E3" s="657"/>
      <c r="F3" s="657"/>
      <c r="G3" s="657"/>
      <c r="H3" s="657"/>
      <c r="I3" s="657"/>
      <c r="J3" s="657"/>
      <c r="K3" s="657"/>
      <c r="L3" s="657"/>
      <c r="M3" s="657"/>
      <c r="N3" s="657"/>
      <c r="O3" s="657"/>
      <c r="P3" s="657"/>
      <c r="Q3" s="657"/>
      <c r="R3" s="657"/>
    </row>
    <row r="5" spans="1:23" ht="37.700000000000003" customHeight="1" x14ac:dyDescent="0.25">
      <c r="A5" s="648" t="s">
        <v>865</v>
      </c>
      <c r="B5" s="648"/>
      <c r="C5" s="648"/>
      <c r="D5" s="648"/>
      <c r="E5" s="648"/>
      <c r="F5" s="648"/>
      <c r="G5" s="648"/>
      <c r="H5" s="648"/>
      <c r="I5" s="648"/>
      <c r="J5" s="648"/>
      <c r="K5" s="648"/>
      <c r="L5" s="648"/>
      <c r="M5" s="648"/>
      <c r="N5" s="648"/>
      <c r="O5" s="648"/>
      <c r="P5" s="648"/>
      <c r="Q5" s="648"/>
      <c r="R5" s="648"/>
      <c r="V5" s="307"/>
      <c r="W5" s="57"/>
    </row>
    <row r="6" spans="1:23" ht="30.75" customHeight="1" x14ac:dyDescent="0.25">
      <c r="A6" s="658" t="s">
        <v>851</v>
      </c>
      <c r="B6" s="658"/>
      <c r="C6" s="658"/>
      <c r="D6" s="658"/>
      <c r="E6" s="658"/>
      <c r="F6" s="658"/>
      <c r="G6" s="658"/>
      <c r="H6" s="658"/>
      <c r="I6" s="658"/>
      <c r="J6" s="658"/>
      <c r="K6" s="658"/>
      <c r="V6" s="307"/>
      <c r="W6" s="57"/>
    </row>
    <row r="7" spans="1:23" ht="30.75" customHeight="1" x14ac:dyDescent="0.25">
      <c r="A7" s="659" t="s">
        <v>866</v>
      </c>
      <c r="B7" s="659"/>
      <c r="C7" s="659"/>
      <c r="D7" s="659"/>
      <c r="E7" s="659"/>
      <c r="F7" s="659"/>
      <c r="G7" s="659"/>
      <c r="H7" s="659"/>
      <c r="I7" s="659"/>
      <c r="J7" s="659"/>
      <c r="K7" s="659"/>
      <c r="V7" s="307"/>
      <c r="W7" s="57"/>
    </row>
    <row r="8" spans="1:23" ht="30.75" customHeight="1" x14ac:dyDescent="0.25">
      <c r="A8" s="650" t="s">
        <v>852</v>
      </c>
      <c r="B8" s="650"/>
      <c r="C8" s="650"/>
      <c r="D8" s="650"/>
      <c r="E8" s="650"/>
      <c r="V8" s="307"/>
      <c r="W8"/>
    </row>
    <row r="9" spans="1:23" ht="15" customHeight="1" x14ac:dyDescent="0.2"/>
    <row r="10" spans="1:23" ht="202.5" customHeight="1" x14ac:dyDescent="0.2">
      <c r="A10" s="146" t="s">
        <v>853</v>
      </c>
      <c r="B10" s="641" t="s">
        <v>854</v>
      </c>
      <c r="C10" s="641"/>
      <c r="D10" s="641" t="s">
        <v>867</v>
      </c>
      <c r="E10" s="641"/>
      <c r="F10" s="641" t="s">
        <v>868</v>
      </c>
      <c r="G10" s="641" t="s">
        <v>869</v>
      </c>
      <c r="H10" s="641" t="s">
        <v>870</v>
      </c>
      <c r="I10" s="641" t="s">
        <v>870</v>
      </c>
      <c r="J10" s="641" t="s">
        <v>871</v>
      </c>
      <c r="K10" s="641" t="s">
        <v>871</v>
      </c>
      <c r="L10" s="660" t="s">
        <v>859</v>
      </c>
      <c r="M10" s="661"/>
      <c r="N10" s="661"/>
      <c r="O10" s="661"/>
      <c r="P10" s="661"/>
      <c r="Q10" s="662"/>
      <c r="R10" s="147" t="s">
        <v>872</v>
      </c>
    </row>
    <row r="11" spans="1:23" ht="34.5" customHeight="1" x14ac:dyDescent="0.2">
      <c r="A11" s="151"/>
      <c r="B11" s="651"/>
      <c r="C11" s="651"/>
      <c r="D11" s="651"/>
      <c r="E11" s="651"/>
      <c r="F11" s="651"/>
      <c r="G11" s="651"/>
      <c r="H11" s="651"/>
      <c r="I11" s="651"/>
      <c r="J11" s="651"/>
      <c r="K11" s="651"/>
      <c r="L11" s="651"/>
      <c r="M11" s="651"/>
      <c r="N11" s="651"/>
      <c r="O11" s="651"/>
      <c r="P11" s="651"/>
      <c r="Q11" s="651"/>
      <c r="R11" s="151"/>
    </row>
    <row r="12" spans="1:23" ht="34.5" customHeight="1" x14ac:dyDescent="0.2">
      <c r="A12" s="151"/>
      <c r="B12" s="651"/>
      <c r="C12" s="651"/>
      <c r="D12" s="651"/>
      <c r="E12" s="651"/>
      <c r="F12" s="651"/>
      <c r="G12" s="651"/>
      <c r="H12" s="651"/>
      <c r="I12" s="651"/>
      <c r="J12" s="651"/>
      <c r="K12" s="651"/>
      <c r="L12" s="651"/>
      <c r="M12" s="651"/>
      <c r="N12" s="651"/>
      <c r="O12" s="651"/>
      <c r="P12" s="651"/>
      <c r="Q12" s="651"/>
      <c r="R12" s="151"/>
    </row>
    <row r="13" spans="1:23" ht="34.5" customHeight="1" x14ac:dyDescent="0.2">
      <c r="A13" s="151"/>
      <c r="B13" s="651"/>
      <c r="C13" s="651"/>
      <c r="D13" s="651"/>
      <c r="E13" s="651"/>
      <c r="F13" s="651"/>
      <c r="G13" s="651"/>
      <c r="H13" s="651"/>
      <c r="I13" s="651"/>
      <c r="J13" s="651"/>
      <c r="K13" s="651"/>
      <c r="L13" s="651"/>
      <c r="M13" s="651"/>
      <c r="N13" s="651"/>
      <c r="O13" s="651"/>
      <c r="P13" s="651"/>
      <c r="Q13" s="651"/>
      <c r="R13" s="151"/>
    </row>
    <row r="14" spans="1:23" ht="34.5" customHeight="1" x14ac:dyDescent="0.2">
      <c r="A14" s="151"/>
      <c r="B14" s="651"/>
      <c r="C14" s="651"/>
      <c r="D14" s="651"/>
      <c r="E14" s="651"/>
      <c r="F14" s="651"/>
      <c r="G14" s="651"/>
      <c r="H14" s="651"/>
      <c r="I14" s="651"/>
      <c r="J14" s="651"/>
      <c r="K14" s="651"/>
      <c r="L14" s="651"/>
      <c r="M14" s="651"/>
      <c r="N14" s="651"/>
      <c r="O14" s="651"/>
      <c r="P14" s="651"/>
      <c r="Q14" s="651"/>
      <c r="R14" s="151"/>
    </row>
    <row r="15" spans="1:23" ht="34.5" customHeight="1" x14ac:dyDescent="0.2">
      <c r="A15" s="151"/>
      <c r="B15" s="651"/>
      <c r="C15" s="651"/>
      <c r="D15" s="651"/>
      <c r="E15" s="651"/>
      <c r="F15" s="651"/>
      <c r="G15" s="651"/>
      <c r="H15" s="651"/>
      <c r="I15" s="651"/>
      <c r="J15" s="651"/>
      <c r="K15" s="651"/>
      <c r="L15" s="651"/>
      <c r="M15" s="651"/>
      <c r="N15" s="651"/>
      <c r="O15" s="651"/>
      <c r="P15" s="651"/>
      <c r="Q15" s="651"/>
      <c r="R15" s="151"/>
    </row>
    <row r="16" spans="1:23" ht="34.5" customHeight="1" x14ac:dyDescent="0.2">
      <c r="A16" s="151"/>
      <c r="B16" s="651"/>
      <c r="C16" s="651"/>
      <c r="D16" s="651"/>
      <c r="E16" s="651"/>
      <c r="F16" s="651"/>
      <c r="G16" s="651"/>
      <c r="H16" s="651"/>
      <c r="I16" s="651"/>
      <c r="J16" s="651"/>
      <c r="K16" s="651"/>
      <c r="L16" s="651"/>
      <c r="M16" s="651"/>
      <c r="N16" s="651"/>
      <c r="O16" s="651"/>
      <c r="P16" s="651"/>
      <c r="Q16" s="651"/>
      <c r="R16" s="151"/>
    </row>
    <row r="17" spans="1:18" ht="34.5" customHeight="1" x14ac:dyDescent="0.2">
      <c r="A17" s="151"/>
      <c r="B17" s="651"/>
      <c r="C17" s="651"/>
      <c r="D17" s="651"/>
      <c r="E17" s="651"/>
      <c r="F17" s="651"/>
      <c r="G17" s="651"/>
      <c r="H17" s="651"/>
      <c r="I17" s="651"/>
      <c r="J17" s="651"/>
      <c r="K17" s="651"/>
      <c r="L17" s="651"/>
      <c r="M17" s="651"/>
      <c r="N17" s="651"/>
      <c r="O17" s="651"/>
      <c r="P17" s="651"/>
      <c r="Q17" s="651"/>
      <c r="R17" s="151"/>
    </row>
    <row r="18" spans="1:18" ht="34.5" customHeight="1" x14ac:dyDescent="0.2">
      <c r="A18" s="151"/>
      <c r="B18" s="651"/>
      <c r="C18" s="651"/>
      <c r="D18" s="651"/>
      <c r="E18" s="651"/>
      <c r="F18" s="651"/>
      <c r="G18" s="651"/>
      <c r="H18" s="651"/>
      <c r="I18" s="651"/>
      <c r="J18" s="651"/>
      <c r="K18" s="651"/>
      <c r="L18" s="651"/>
      <c r="M18" s="651"/>
      <c r="N18" s="651"/>
      <c r="O18" s="651"/>
      <c r="P18" s="651"/>
      <c r="Q18" s="651"/>
      <c r="R18" s="151"/>
    </row>
    <row r="19" spans="1:18" ht="34.5" customHeight="1" x14ac:dyDescent="0.2">
      <c r="A19" s="151"/>
      <c r="B19" s="651"/>
      <c r="C19" s="651"/>
      <c r="D19" s="651"/>
      <c r="E19" s="651"/>
      <c r="F19" s="651"/>
      <c r="G19" s="651"/>
      <c r="H19" s="651"/>
      <c r="I19" s="651"/>
      <c r="J19" s="651"/>
      <c r="K19" s="651"/>
      <c r="L19" s="651"/>
      <c r="M19" s="651"/>
      <c r="N19" s="651"/>
      <c r="O19" s="651"/>
      <c r="P19" s="651"/>
      <c r="Q19" s="651"/>
      <c r="R19" s="151"/>
    </row>
    <row r="20" spans="1:18" ht="34.5" customHeight="1" x14ac:dyDescent="0.2">
      <c r="A20" s="151"/>
      <c r="B20" s="651"/>
      <c r="C20" s="651"/>
      <c r="D20" s="651"/>
      <c r="E20" s="651"/>
      <c r="F20" s="651"/>
      <c r="G20" s="651"/>
      <c r="H20" s="651"/>
      <c r="I20" s="651"/>
      <c r="J20" s="651"/>
      <c r="K20" s="651"/>
      <c r="L20" s="651"/>
      <c r="M20" s="651"/>
      <c r="N20" s="651"/>
      <c r="O20" s="651"/>
      <c r="P20" s="651"/>
      <c r="Q20" s="651"/>
      <c r="R20" s="151"/>
    </row>
    <row r="21" spans="1:18" ht="34.5" customHeight="1" x14ac:dyDescent="0.2">
      <c r="A21" s="151"/>
      <c r="B21" s="651"/>
      <c r="C21" s="651"/>
      <c r="D21" s="651"/>
      <c r="E21" s="651"/>
      <c r="F21" s="651"/>
      <c r="G21" s="651"/>
      <c r="H21" s="651"/>
      <c r="I21" s="651"/>
      <c r="J21" s="651"/>
      <c r="K21" s="651"/>
      <c r="L21" s="651"/>
      <c r="M21" s="651"/>
      <c r="N21" s="651"/>
      <c r="O21" s="651"/>
      <c r="P21" s="651"/>
      <c r="Q21" s="651"/>
      <c r="R21" s="151"/>
    </row>
    <row r="22" spans="1:18" ht="34.5" customHeight="1" x14ac:dyDescent="0.2">
      <c r="A22" s="151"/>
      <c r="B22" s="651"/>
      <c r="C22" s="651"/>
      <c r="D22" s="651"/>
      <c r="E22" s="651"/>
      <c r="F22" s="651"/>
      <c r="G22" s="651"/>
      <c r="H22" s="651"/>
      <c r="I22" s="651"/>
      <c r="J22" s="651"/>
      <c r="K22" s="651"/>
      <c r="L22" s="651"/>
      <c r="M22" s="651"/>
      <c r="N22" s="651"/>
      <c r="O22" s="651"/>
      <c r="P22" s="651"/>
      <c r="Q22" s="651"/>
      <c r="R22" s="151"/>
    </row>
    <row r="23" spans="1:18" ht="34.5" customHeight="1" x14ac:dyDescent="0.2">
      <c r="A23" s="151"/>
      <c r="B23" s="651"/>
      <c r="C23" s="651"/>
      <c r="D23" s="651"/>
      <c r="E23" s="651"/>
      <c r="F23" s="651"/>
      <c r="G23" s="651"/>
      <c r="H23" s="651"/>
      <c r="I23" s="651"/>
      <c r="J23" s="651"/>
      <c r="K23" s="651"/>
      <c r="L23" s="651"/>
      <c r="M23" s="651"/>
      <c r="N23" s="651"/>
      <c r="O23" s="651"/>
      <c r="P23" s="651"/>
      <c r="Q23" s="651"/>
      <c r="R23" s="151"/>
    </row>
    <row r="24" spans="1:18" ht="34.5" customHeight="1" x14ac:dyDescent="0.2">
      <c r="A24" s="151"/>
      <c r="B24" s="651"/>
      <c r="C24" s="651"/>
      <c r="D24" s="651"/>
      <c r="E24" s="651"/>
      <c r="F24" s="651"/>
      <c r="G24" s="651"/>
      <c r="H24" s="651"/>
      <c r="I24" s="651"/>
      <c r="J24" s="651"/>
      <c r="K24" s="651"/>
      <c r="L24" s="651"/>
      <c r="M24" s="651"/>
      <c r="N24" s="651"/>
      <c r="O24" s="651"/>
      <c r="P24" s="651"/>
      <c r="Q24" s="651"/>
      <c r="R24" s="151"/>
    </row>
    <row r="25" spans="1:18" ht="34.5" customHeight="1" x14ac:dyDescent="0.2">
      <c r="A25" s="151"/>
      <c r="B25" s="651"/>
      <c r="C25" s="651"/>
      <c r="D25" s="651"/>
      <c r="E25" s="651"/>
      <c r="F25" s="651"/>
      <c r="G25" s="651"/>
      <c r="H25" s="651"/>
      <c r="I25" s="651"/>
      <c r="J25" s="651"/>
      <c r="K25" s="651"/>
      <c r="L25" s="651"/>
      <c r="M25" s="651"/>
      <c r="N25" s="651"/>
      <c r="O25" s="651"/>
      <c r="P25" s="651"/>
      <c r="Q25" s="651"/>
      <c r="R25" s="151"/>
    </row>
    <row r="26" spans="1:18" ht="34.5" customHeight="1" x14ac:dyDescent="0.2">
      <c r="A26" s="151"/>
      <c r="B26" s="651"/>
      <c r="C26" s="651"/>
      <c r="D26" s="651"/>
      <c r="E26" s="651"/>
      <c r="F26" s="651"/>
      <c r="G26" s="651"/>
      <c r="H26" s="651"/>
      <c r="I26" s="651"/>
      <c r="J26" s="651"/>
      <c r="K26" s="651"/>
      <c r="L26" s="651"/>
      <c r="M26" s="651"/>
      <c r="N26" s="651"/>
      <c r="O26" s="651"/>
      <c r="P26" s="651"/>
      <c r="Q26" s="651"/>
      <c r="R26" s="151"/>
    </row>
    <row r="27" spans="1:18" ht="34.5" customHeight="1" x14ac:dyDescent="0.2">
      <c r="A27" s="151"/>
      <c r="B27" s="651"/>
      <c r="C27" s="651"/>
      <c r="D27" s="651"/>
      <c r="E27" s="651"/>
      <c r="F27" s="651"/>
      <c r="G27" s="651"/>
      <c r="H27" s="651"/>
      <c r="I27" s="651"/>
      <c r="J27" s="651"/>
      <c r="K27" s="651"/>
      <c r="L27" s="651"/>
      <c r="M27" s="651"/>
      <c r="N27" s="651"/>
      <c r="O27" s="651"/>
      <c r="P27" s="651"/>
      <c r="Q27" s="651"/>
      <c r="R27" s="151"/>
    </row>
    <row r="28" spans="1:18" ht="34.5" customHeight="1" x14ac:dyDescent="0.2">
      <c r="A28" s="151"/>
      <c r="B28" s="651"/>
      <c r="C28" s="651"/>
      <c r="D28" s="651"/>
      <c r="E28" s="651"/>
      <c r="F28" s="651"/>
      <c r="G28" s="651"/>
      <c r="H28" s="651"/>
      <c r="I28" s="651"/>
      <c r="J28" s="651"/>
      <c r="K28" s="651"/>
      <c r="L28" s="651"/>
      <c r="M28" s="651"/>
      <c r="N28" s="651"/>
      <c r="O28" s="651"/>
      <c r="P28" s="651"/>
      <c r="Q28" s="651"/>
      <c r="R28" s="151"/>
    </row>
    <row r="29" spans="1:18" ht="34.5" customHeight="1" x14ac:dyDescent="0.2">
      <c r="A29" s="151"/>
      <c r="B29" s="651"/>
      <c r="C29" s="651"/>
      <c r="D29" s="651"/>
      <c r="E29" s="651"/>
      <c r="F29" s="651"/>
      <c r="G29" s="651"/>
      <c r="H29" s="651"/>
      <c r="I29" s="651"/>
      <c r="J29" s="651"/>
      <c r="K29" s="651"/>
      <c r="L29" s="651"/>
      <c r="M29" s="651"/>
      <c r="N29" s="651"/>
      <c r="O29" s="651"/>
      <c r="P29" s="651"/>
      <c r="Q29" s="651"/>
      <c r="R29" s="151"/>
    </row>
    <row r="30" spans="1:18" ht="34.5" customHeight="1" x14ac:dyDescent="0.2">
      <c r="A30" s="151"/>
      <c r="B30" s="651"/>
      <c r="C30" s="651"/>
      <c r="D30" s="651"/>
      <c r="E30" s="651"/>
      <c r="F30" s="651"/>
      <c r="G30" s="651"/>
      <c r="H30" s="651"/>
      <c r="I30" s="651"/>
      <c r="J30" s="651"/>
      <c r="K30" s="651"/>
      <c r="L30" s="651"/>
      <c r="M30" s="651"/>
      <c r="N30" s="651"/>
      <c r="O30" s="651"/>
      <c r="P30" s="651"/>
      <c r="Q30" s="651"/>
      <c r="R30" s="151"/>
    </row>
    <row r="31" spans="1:18" ht="34.5" customHeight="1" x14ac:dyDescent="0.2">
      <c r="A31" s="151"/>
      <c r="B31" s="651"/>
      <c r="C31" s="651"/>
      <c r="D31" s="651"/>
      <c r="E31" s="651"/>
      <c r="F31" s="651"/>
      <c r="G31" s="651"/>
      <c r="H31" s="651"/>
      <c r="I31" s="651"/>
      <c r="J31" s="651"/>
      <c r="K31" s="651"/>
      <c r="L31" s="651"/>
      <c r="M31" s="651"/>
      <c r="N31" s="651"/>
      <c r="O31" s="651"/>
      <c r="P31" s="651"/>
      <c r="Q31" s="651"/>
      <c r="R31" s="151"/>
    </row>
    <row r="32" spans="1:18" ht="34.5" customHeight="1" x14ac:dyDescent="0.2">
      <c r="A32" s="151"/>
      <c r="B32" s="651"/>
      <c r="C32" s="651"/>
      <c r="D32" s="651"/>
      <c r="E32" s="651"/>
      <c r="F32" s="651"/>
      <c r="G32" s="651"/>
      <c r="H32" s="651"/>
      <c r="I32" s="651"/>
      <c r="J32" s="651"/>
      <c r="K32" s="651"/>
      <c r="L32" s="651"/>
      <c r="M32" s="651"/>
      <c r="N32" s="651"/>
      <c r="O32" s="651"/>
      <c r="P32" s="651"/>
      <c r="Q32" s="651"/>
      <c r="R32" s="151"/>
    </row>
    <row r="33" spans="1:18" ht="34.5" customHeight="1" x14ac:dyDescent="0.2">
      <c r="A33" s="151"/>
      <c r="B33" s="651"/>
      <c r="C33" s="651"/>
      <c r="D33" s="651"/>
      <c r="E33" s="651"/>
      <c r="F33" s="651"/>
      <c r="G33" s="651"/>
      <c r="H33" s="651"/>
      <c r="I33" s="651"/>
      <c r="J33" s="651"/>
      <c r="K33" s="651"/>
      <c r="L33" s="651"/>
      <c r="M33" s="651"/>
      <c r="N33" s="651"/>
      <c r="O33" s="651"/>
      <c r="P33" s="651"/>
      <c r="Q33" s="651"/>
      <c r="R33" s="151"/>
    </row>
    <row r="34" spans="1:18" ht="34.5" customHeight="1" x14ac:dyDescent="0.2">
      <c r="A34" s="151"/>
      <c r="B34" s="651"/>
      <c r="C34" s="651"/>
      <c r="D34" s="651"/>
      <c r="E34" s="651"/>
      <c r="F34" s="651"/>
      <c r="G34" s="651"/>
      <c r="H34" s="651"/>
      <c r="I34" s="651"/>
      <c r="J34" s="651"/>
      <c r="K34" s="651"/>
      <c r="L34" s="651"/>
      <c r="M34" s="651"/>
      <c r="N34" s="651"/>
      <c r="O34" s="651"/>
      <c r="P34" s="651"/>
      <c r="Q34" s="651"/>
      <c r="R34" s="151"/>
    </row>
    <row r="35" spans="1:18" ht="34.5" customHeight="1" x14ac:dyDescent="0.2">
      <c r="A35" s="151"/>
      <c r="B35" s="651"/>
      <c r="C35" s="651"/>
      <c r="D35" s="651"/>
      <c r="E35" s="651"/>
      <c r="F35" s="651"/>
      <c r="G35" s="651"/>
      <c r="H35" s="651"/>
      <c r="I35" s="651"/>
      <c r="J35" s="651"/>
      <c r="K35" s="651"/>
      <c r="L35" s="651"/>
      <c r="M35" s="651"/>
      <c r="N35" s="651"/>
      <c r="O35" s="651"/>
      <c r="P35" s="651"/>
      <c r="Q35" s="651"/>
      <c r="R35" s="151"/>
    </row>
    <row r="36" spans="1:18" ht="34.5" customHeight="1" x14ac:dyDescent="0.2">
      <c r="A36" s="151"/>
      <c r="B36" s="651"/>
      <c r="C36" s="651"/>
      <c r="D36" s="651"/>
      <c r="E36" s="651"/>
      <c r="F36" s="651"/>
      <c r="G36" s="651"/>
      <c r="H36" s="651"/>
      <c r="I36" s="651"/>
      <c r="J36" s="651"/>
      <c r="K36" s="651"/>
      <c r="L36" s="651"/>
      <c r="M36" s="651"/>
      <c r="N36" s="651"/>
      <c r="O36" s="651"/>
      <c r="P36" s="651"/>
      <c r="Q36" s="651"/>
      <c r="R36" s="151"/>
    </row>
    <row r="37" spans="1:18" ht="34.5" customHeight="1" x14ac:dyDescent="0.2">
      <c r="A37" s="151"/>
      <c r="B37" s="651"/>
      <c r="C37" s="651"/>
      <c r="D37" s="651"/>
      <c r="E37" s="651"/>
      <c r="F37" s="651"/>
      <c r="G37" s="651"/>
      <c r="H37" s="651"/>
      <c r="I37" s="651"/>
      <c r="J37" s="651"/>
      <c r="K37" s="651"/>
      <c r="L37" s="651"/>
      <c r="M37" s="651"/>
      <c r="N37" s="651"/>
      <c r="O37" s="651"/>
      <c r="P37" s="651"/>
      <c r="Q37" s="651"/>
      <c r="R37" s="151"/>
    </row>
    <row r="38" spans="1:18" ht="34.5" customHeight="1" x14ac:dyDescent="0.2">
      <c r="A38" s="151"/>
      <c r="B38" s="651"/>
      <c r="C38" s="651"/>
      <c r="D38" s="651"/>
      <c r="E38" s="651"/>
      <c r="F38" s="651"/>
      <c r="G38" s="651"/>
      <c r="H38" s="651"/>
      <c r="I38" s="651"/>
      <c r="J38" s="651"/>
      <c r="K38" s="651"/>
      <c r="L38" s="651"/>
      <c r="M38" s="651"/>
      <c r="N38" s="651"/>
      <c r="O38" s="651"/>
      <c r="P38" s="651"/>
      <c r="Q38" s="651"/>
      <c r="R38" s="151"/>
    </row>
    <row r="39" spans="1:18" ht="34.5" customHeight="1" x14ac:dyDescent="0.2">
      <c r="A39" s="151"/>
      <c r="B39" s="651"/>
      <c r="C39" s="651"/>
      <c r="D39" s="651"/>
      <c r="E39" s="651"/>
      <c r="F39" s="651"/>
      <c r="G39" s="651"/>
      <c r="H39" s="651"/>
      <c r="I39" s="651"/>
      <c r="J39" s="651"/>
      <c r="K39" s="651"/>
      <c r="L39" s="651"/>
      <c r="M39" s="651"/>
      <c r="N39" s="651"/>
      <c r="O39" s="651"/>
      <c r="P39" s="651"/>
      <c r="Q39" s="651"/>
      <c r="R39" s="151"/>
    </row>
    <row r="40" spans="1:18" ht="34.5" customHeight="1" x14ac:dyDescent="0.2">
      <c r="A40" s="151"/>
      <c r="B40" s="651"/>
      <c r="C40" s="651"/>
      <c r="D40" s="651"/>
      <c r="E40" s="651"/>
      <c r="F40" s="651"/>
      <c r="G40" s="651"/>
      <c r="H40" s="651"/>
      <c r="I40" s="651"/>
      <c r="J40" s="651"/>
      <c r="K40" s="651"/>
      <c r="L40" s="651"/>
      <c r="M40" s="651"/>
      <c r="N40" s="651"/>
      <c r="O40" s="651"/>
      <c r="P40" s="651"/>
      <c r="Q40" s="651"/>
      <c r="R40" s="151"/>
    </row>
    <row r="41" spans="1:18" ht="34.5" customHeight="1" x14ac:dyDescent="0.2">
      <c r="A41" s="151"/>
      <c r="B41" s="651"/>
      <c r="C41" s="651"/>
      <c r="D41" s="651"/>
      <c r="E41" s="651"/>
      <c r="F41" s="651"/>
      <c r="G41" s="651"/>
      <c r="H41" s="651"/>
      <c r="I41" s="651"/>
      <c r="J41" s="651"/>
      <c r="K41" s="651"/>
      <c r="L41" s="651"/>
      <c r="M41" s="651"/>
      <c r="N41" s="651"/>
      <c r="O41" s="651"/>
      <c r="P41" s="651"/>
      <c r="Q41" s="651"/>
      <c r="R41" s="151"/>
    </row>
    <row r="42" spans="1:18" ht="34.5" customHeight="1" x14ac:dyDescent="0.2">
      <c r="A42" s="151"/>
      <c r="B42" s="651"/>
      <c r="C42" s="651"/>
      <c r="D42" s="651"/>
      <c r="E42" s="651"/>
      <c r="F42" s="651"/>
      <c r="G42" s="651"/>
      <c r="H42" s="651"/>
      <c r="I42" s="651"/>
      <c r="J42" s="651"/>
      <c r="K42" s="651"/>
      <c r="L42" s="651"/>
      <c r="M42" s="651"/>
      <c r="N42" s="651"/>
      <c r="O42" s="651"/>
      <c r="P42" s="651"/>
      <c r="Q42" s="651"/>
      <c r="R42" s="151"/>
    </row>
    <row r="43" spans="1:18" ht="34.5" customHeight="1" x14ac:dyDescent="0.2">
      <c r="A43" s="151"/>
      <c r="B43" s="651"/>
      <c r="C43" s="651"/>
      <c r="D43" s="651"/>
      <c r="E43" s="651"/>
      <c r="F43" s="651"/>
      <c r="G43" s="651"/>
      <c r="H43" s="651"/>
      <c r="I43" s="651"/>
      <c r="J43" s="651"/>
      <c r="K43" s="651"/>
      <c r="L43" s="651"/>
      <c r="M43" s="651"/>
      <c r="N43" s="651"/>
      <c r="O43" s="651"/>
      <c r="P43" s="651"/>
      <c r="Q43" s="651"/>
      <c r="R43" s="151"/>
    </row>
    <row r="44" spans="1:18" ht="34.5" customHeight="1" x14ac:dyDescent="0.2">
      <c r="A44" s="151"/>
      <c r="B44" s="651"/>
      <c r="C44" s="651"/>
      <c r="D44" s="651"/>
      <c r="E44" s="651"/>
      <c r="F44" s="651"/>
      <c r="G44" s="651"/>
      <c r="H44" s="651"/>
      <c r="I44" s="651"/>
      <c r="J44" s="651"/>
      <c r="K44" s="651"/>
      <c r="L44" s="651"/>
      <c r="M44" s="651"/>
      <c r="N44" s="651"/>
      <c r="O44" s="651"/>
      <c r="P44" s="651"/>
      <c r="Q44" s="651"/>
      <c r="R44" s="151"/>
    </row>
    <row r="45" spans="1:18" ht="34.5" customHeight="1" x14ac:dyDescent="0.2">
      <c r="A45" s="151"/>
      <c r="B45" s="651"/>
      <c r="C45" s="651"/>
      <c r="D45" s="651"/>
      <c r="E45" s="651"/>
      <c r="F45" s="651"/>
      <c r="G45" s="651"/>
      <c r="H45" s="651"/>
      <c r="I45" s="651"/>
      <c r="J45" s="651"/>
      <c r="K45" s="651"/>
      <c r="L45" s="651"/>
      <c r="M45" s="651"/>
      <c r="N45" s="651"/>
      <c r="O45" s="651"/>
      <c r="P45" s="651"/>
      <c r="Q45" s="651"/>
      <c r="R45" s="151"/>
    </row>
    <row r="46" spans="1:18" ht="34.5" customHeight="1" x14ac:dyDescent="0.2">
      <c r="A46" s="151"/>
      <c r="B46" s="651"/>
      <c r="C46" s="651"/>
      <c r="D46" s="651"/>
      <c r="E46" s="651"/>
      <c r="F46" s="651"/>
      <c r="G46" s="651"/>
      <c r="H46" s="651"/>
      <c r="I46" s="651"/>
      <c r="J46" s="651"/>
      <c r="K46" s="651"/>
      <c r="L46" s="651"/>
      <c r="M46" s="651"/>
      <c r="N46" s="651"/>
      <c r="O46" s="651"/>
      <c r="P46" s="651"/>
      <c r="Q46" s="651"/>
      <c r="R46" s="151"/>
    </row>
    <row r="47" spans="1:18" ht="34.5" customHeight="1" x14ac:dyDescent="0.2">
      <c r="A47" s="151"/>
      <c r="B47" s="651"/>
      <c r="C47" s="651"/>
      <c r="D47" s="651"/>
      <c r="E47" s="651"/>
      <c r="F47" s="651"/>
      <c r="G47" s="651"/>
      <c r="H47" s="651"/>
      <c r="I47" s="651"/>
      <c r="J47" s="651"/>
      <c r="K47" s="651"/>
      <c r="L47" s="651"/>
      <c r="M47" s="651"/>
      <c r="N47" s="651"/>
      <c r="O47" s="651"/>
      <c r="P47" s="651"/>
      <c r="Q47" s="651"/>
      <c r="R47" s="151"/>
    </row>
    <row r="48" spans="1:18" ht="34.5" customHeight="1" x14ac:dyDescent="0.2">
      <c r="A48" s="151"/>
      <c r="B48" s="651"/>
      <c r="C48" s="651"/>
      <c r="D48" s="651"/>
      <c r="E48" s="651"/>
      <c r="F48" s="651"/>
      <c r="G48" s="651"/>
      <c r="H48" s="651"/>
      <c r="I48" s="651"/>
      <c r="J48" s="651"/>
      <c r="K48" s="651"/>
      <c r="L48" s="651"/>
      <c r="M48" s="651"/>
      <c r="N48" s="651"/>
      <c r="O48" s="651"/>
      <c r="P48" s="651"/>
      <c r="Q48" s="651"/>
      <c r="R48" s="151"/>
    </row>
    <row r="49" spans="1:18" ht="34.5" customHeight="1" x14ac:dyDescent="0.2">
      <c r="A49" s="151"/>
      <c r="B49" s="651"/>
      <c r="C49" s="651"/>
      <c r="D49" s="651"/>
      <c r="E49" s="651"/>
      <c r="F49" s="651"/>
      <c r="G49" s="651"/>
      <c r="H49" s="651"/>
      <c r="I49" s="651"/>
      <c r="J49" s="651"/>
      <c r="K49" s="651"/>
      <c r="L49" s="651"/>
      <c r="M49" s="651"/>
      <c r="N49" s="651"/>
      <c r="O49" s="651"/>
      <c r="P49" s="651"/>
      <c r="Q49" s="651"/>
      <c r="R49" s="151"/>
    </row>
    <row r="50" spans="1:18" ht="34.5" customHeight="1" x14ac:dyDescent="0.2">
      <c r="A50" s="151"/>
      <c r="B50" s="651"/>
      <c r="C50" s="651"/>
      <c r="D50" s="651"/>
      <c r="E50" s="651"/>
      <c r="F50" s="651"/>
      <c r="G50" s="651"/>
      <c r="H50" s="651"/>
      <c r="I50" s="651"/>
      <c r="J50" s="651"/>
      <c r="K50" s="651"/>
      <c r="L50" s="651"/>
      <c r="M50" s="651"/>
      <c r="N50" s="651"/>
      <c r="O50" s="651"/>
      <c r="P50" s="651"/>
      <c r="Q50" s="651"/>
      <c r="R50" s="151"/>
    </row>
    <row r="51" spans="1:18" ht="34.5" customHeight="1" x14ac:dyDescent="0.2">
      <c r="A51" s="151"/>
      <c r="B51" s="651"/>
      <c r="C51" s="651"/>
      <c r="D51" s="651"/>
      <c r="E51" s="651"/>
      <c r="F51" s="651"/>
      <c r="G51" s="651"/>
      <c r="H51" s="651"/>
      <c r="I51" s="651"/>
      <c r="J51" s="651"/>
      <c r="K51" s="651"/>
      <c r="L51" s="651"/>
      <c r="M51" s="651"/>
      <c r="N51" s="651"/>
      <c r="O51" s="651"/>
      <c r="P51" s="651"/>
      <c r="Q51" s="651"/>
      <c r="R51" s="151"/>
    </row>
    <row r="52" spans="1:18" ht="34.5" customHeight="1" x14ac:dyDescent="0.2">
      <c r="A52" s="151"/>
      <c r="B52" s="651"/>
      <c r="C52" s="651"/>
      <c r="D52" s="651"/>
      <c r="E52" s="651"/>
      <c r="F52" s="651"/>
      <c r="G52" s="651"/>
      <c r="H52" s="651"/>
      <c r="I52" s="651"/>
      <c r="J52" s="651"/>
      <c r="K52" s="651"/>
      <c r="L52" s="651"/>
      <c r="M52" s="651"/>
      <c r="N52" s="651"/>
      <c r="O52" s="651"/>
      <c r="P52" s="651"/>
      <c r="Q52" s="651"/>
      <c r="R52" s="151"/>
    </row>
    <row r="53" spans="1:18" ht="34.5" customHeight="1" x14ac:dyDescent="0.2">
      <c r="A53" s="151"/>
      <c r="B53" s="651"/>
      <c r="C53" s="651"/>
      <c r="D53" s="651"/>
      <c r="E53" s="651"/>
      <c r="F53" s="651"/>
      <c r="G53" s="651"/>
      <c r="H53" s="651"/>
      <c r="I53" s="651"/>
      <c r="J53" s="651"/>
      <c r="K53" s="651"/>
      <c r="L53" s="651"/>
      <c r="M53" s="651"/>
      <c r="N53" s="651"/>
      <c r="O53" s="651"/>
      <c r="P53" s="651"/>
      <c r="Q53" s="651"/>
      <c r="R53" s="151"/>
    </row>
    <row r="54" spans="1:18" ht="34.5" customHeight="1" x14ac:dyDescent="0.2">
      <c r="A54" s="151"/>
      <c r="B54" s="651"/>
      <c r="C54" s="651"/>
      <c r="D54" s="651"/>
      <c r="E54" s="651"/>
      <c r="F54" s="651"/>
      <c r="G54" s="651"/>
      <c r="H54" s="651"/>
      <c r="I54" s="651"/>
      <c r="J54" s="651"/>
      <c r="K54" s="651"/>
      <c r="L54" s="651"/>
      <c r="M54" s="651"/>
      <c r="N54" s="651"/>
      <c r="O54" s="651"/>
      <c r="P54" s="651"/>
      <c r="Q54" s="651"/>
      <c r="R54" s="151"/>
    </row>
    <row r="55" spans="1:18" ht="34.5" customHeight="1" x14ac:dyDescent="0.2">
      <c r="A55" s="151"/>
      <c r="B55" s="651"/>
      <c r="C55" s="651"/>
      <c r="D55" s="651"/>
      <c r="E55" s="651"/>
      <c r="F55" s="651"/>
      <c r="G55" s="651"/>
      <c r="H55" s="651"/>
      <c r="I55" s="651"/>
      <c r="J55" s="651"/>
      <c r="K55" s="651"/>
      <c r="L55" s="651"/>
      <c r="M55" s="651"/>
      <c r="N55" s="651"/>
      <c r="O55" s="651"/>
      <c r="P55" s="651"/>
      <c r="Q55" s="651"/>
      <c r="R55" s="151"/>
    </row>
    <row r="56" spans="1:18" ht="34.5" customHeight="1" x14ac:dyDescent="0.2">
      <c r="A56" s="151"/>
      <c r="B56" s="651"/>
      <c r="C56" s="651"/>
      <c r="D56" s="651"/>
      <c r="E56" s="651"/>
      <c r="F56" s="651"/>
      <c r="G56" s="651"/>
      <c r="H56" s="651"/>
      <c r="I56" s="651"/>
      <c r="J56" s="651"/>
      <c r="K56" s="651"/>
      <c r="L56" s="651"/>
      <c r="M56" s="651"/>
      <c r="N56" s="651"/>
      <c r="O56" s="651"/>
      <c r="P56" s="651"/>
      <c r="Q56" s="651"/>
      <c r="R56" s="151"/>
    </row>
    <row r="57" spans="1:18" ht="34.5" customHeight="1" x14ac:dyDescent="0.2">
      <c r="A57" s="151"/>
      <c r="B57" s="651"/>
      <c r="C57" s="651"/>
      <c r="D57" s="651"/>
      <c r="E57" s="651"/>
      <c r="F57" s="651"/>
      <c r="G57" s="651"/>
      <c r="H57" s="651"/>
      <c r="I57" s="651"/>
      <c r="J57" s="651"/>
      <c r="K57" s="651"/>
      <c r="L57" s="651"/>
      <c r="M57" s="651"/>
      <c r="N57" s="651"/>
      <c r="O57" s="651"/>
      <c r="P57" s="651"/>
      <c r="Q57" s="651"/>
      <c r="R57" s="151"/>
    </row>
    <row r="58" spans="1:18" ht="34.5" customHeight="1" x14ac:dyDescent="0.2">
      <c r="A58" s="151"/>
      <c r="B58" s="651"/>
      <c r="C58" s="651"/>
      <c r="D58" s="651"/>
      <c r="E58" s="651"/>
      <c r="F58" s="651"/>
      <c r="G58" s="651"/>
      <c r="H58" s="651"/>
      <c r="I58" s="651"/>
      <c r="J58" s="651"/>
      <c r="K58" s="651"/>
      <c r="L58" s="651"/>
      <c r="M58" s="651"/>
      <c r="N58" s="651"/>
      <c r="O58" s="651"/>
      <c r="P58" s="651"/>
      <c r="Q58" s="651"/>
      <c r="R58" s="151"/>
    </row>
    <row r="59" spans="1:18" ht="34.5" customHeight="1" x14ac:dyDescent="0.2">
      <c r="A59" s="151"/>
      <c r="B59" s="651"/>
      <c r="C59" s="651"/>
      <c r="D59" s="651"/>
      <c r="E59" s="651"/>
      <c r="F59" s="651"/>
      <c r="G59" s="651"/>
      <c r="H59" s="651"/>
      <c r="I59" s="651"/>
      <c r="J59" s="651"/>
      <c r="K59" s="651"/>
      <c r="L59" s="651"/>
      <c r="M59" s="651"/>
      <c r="N59" s="651"/>
      <c r="O59" s="651"/>
      <c r="P59" s="651"/>
      <c r="Q59" s="651"/>
      <c r="R59" s="151"/>
    </row>
    <row r="60" spans="1:18" ht="34.5" customHeight="1" x14ac:dyDescent="0.2">
      <c r="A60" s="151"/>
      <c r="B60" s="651"/>
      <c r="C60" s="651"/>
      <c r="D60" s="651"/>
      <c r="E60" s="651"/>
      <c r="F60" s="651"/>
      <c r="G60" s="651"/>
      <c r="H60" s="651"/>
      <c r="I60" s="651"/>
      <c r="J60" s="651"/>
      <c r="K60" s="651"/>
      <c r="L60" s="651"/>
      <c r="M60" s="651"/>
      <c r="N60" s="651"/>
      <c r="O60" s="651"/>
      <c r="P60" s="651"/>
      <c r="Q60" s="651"/>
      <c r="R60" s="151"/>
    </row>
    <row r="61" spans="1:18" ht="34.5" customHeight="1" x14ac:dyDescent="0.2">
      <c r="A61" s="151"/>
      <c r="B61" s="651"/>
      <c r="C61" s="651"/>
      <c r="D61" s="651"/>
      <c r="E61" s="651"/>
      <c r="F61" s="651"/>
      <c r="G61" s="651"/>
      <c r="H61" s="651"/>
      <c r="I61" s="651"/>
      <c r="J61" s="651"/>
      <c r="K61" s="651"/>
      <c r="L61" s="651"/>
      <c r="M61" s="651"/>
      <c r="N61" s="651"/>
      <c r="O61" s="651"/>
      <c r="P61" s="651"/>
      <c r="Q61" s="651"/>
      <c r="R61" s="151"/>
    </row>
    <row r="62" spans="1:18" ht="34.5" customHeight="1" x14ac:dyDescent="0.2">
      <c r="A62" s="151"/>
      <c r="B62" s="651"/>
      <c r="C62" s="651"/>
      <c r="D62" s="651"/>
      <c r="E62" s="651"/>
      <c r="F62" s="651"/>
      <c r="G62" s="651"/>
      <c r="H62" s="651"/>
      <c r="I62" s="651"/>
      <c r="J62" s="651"/>
      <c r="K62" s="651"/>
      <c r="L62" s="651"/>
      <c r="M62" s="651"/>
      <c r="N62" s="651"/>
      <c r="O62" s="651"/>
      <c r="P62" s="651"/>
      <c r="Q62" s="651"/>
      <c r="R62" s="151"/>
    </row>
    <row r="63" spans="1:18" ht="34.5" customHeight="1" x14ac:dyDescent="0.2">
      <c r="A63" s="151"/>
      <c r="B63" s="651"/>
      <c r="C63" s="651"/>
      <c r="D63" s="651"/>
      <c r="E63" s="651"/>
      <c r="F63" s="651"/>
      <c r="G63" s="651"/>
      <c r="H63" s="651"/>
      <c r="I63" s="651"/>
      <c r="J63" s="651"/>
      <c r="K63" s="651"/>
      <c r="L63" s="651"/>
      <c r="M63" s="651"/>
      <c r="N63" s="651"/>
      <c r="O63" s="651"/>
      <c r="P63" s="651"/>
      <c r="Q63" s="651"/>
      <c r="R63" s="151"/>
    </row>
    <row r="64" spans="1:18" ht="34.5" customHeight="1" x14ac:dyDescent="0.2">
      <c r="A64" s="151"/>
      <c r="B64" s="651"/>
      <c r="C64" s="651"/>
      <c r="D64" s="651"/>
      <c r="E64" s="651"/>
      <c r="F64" s="651"/>
      <c r="G64" s="651"/>
      <c r="H64" s="651"/>
      <c r="I64" s="651"/>
      <c r="J64" s="651"/>
      <c r="K64" s="651"/>
      <c r="L64" s="651"/>
      <c r="M64" s="651"/>
      <c r="N64" s="651"/>
      <c r="O64" s="651"/>
      <c r="P64" s="651"/>
      <c r="Q64" s="651"/>
      <c r="R64" s="151"/>
    </row>
    <row r="65" spans="1:18" ht="34.5" customHeight="1" x14ac:dyDescent="0.2">
      <c r="A65" s="151"/>
      <c r="B65" s="651"/>
      <c r="C65" s="651"/>
      <c r="D65" s="651"/>
      <c r="E65" s="651"/>
      <c r="F65" s="651"/>
      <c r="G65" s="651"/>
      <c r="H65" s="651"/>
      <c r="I65" s="651"/>
      <c r="J65" s="651"/>
      <c r="K65" s="651"/>
      <c r="L65" s="651"/>
      <c r="M65" s="651"/>
      <c r="N65" s="651"/>
      <c r="O65" s="651"/>
      <c r="P65" s="651"/>
      <c r="Q65" s="651"/>
      <c r="R65" s="151"/>
    </row>
    <row r="66" spans="1:18" ht="34.5" customHeight="1" x14ac:dyDescent="0.2">
      <c r="A66" s="151"/>
      <c r="B66" s="651"/>
      <c r="C66" s="651"/>
      <c r="D66" s="651"/>
      <c r="E66" s="651"/>
      <c r="F66" s="651"/>
      <c r="G66" s="651"/>
      <c r="H66" s="651"/>
      <c r="I66" s="651"/>
      <c r="J66" s="651"/>
      <c r="K66" s="651"/>
      <c r="L66" s="651"/>
      <c r="M66" s="651"/>
      <c r="N66" s="651"/>
      <c r="O66" s="651"/>
      <c r="P66" s="651"/>
      <c r="Q66" s="651"/>
      <c r="R66" s="151"/>
    </row>
    <row r="67" spans="1:18" ht="34.5" customHeight="1" x14ac:dyDescent="0.2">
      <c r="A67" s="151"/>
      <c r="B67" s="651"/>
      <c r="C67" s="651"/>
      <c r="D67" s="651"/>
      <c r="E67" s="651"/>
      <c r="F67" s="651"/>
      <c r="G67" s="651"/>
      <c r="H67" s="651"/>
      <c r="I67" s="651"/>
      <c r="J67" s="651"/>
      <c r="K67" s="651"/>
      <c r="L67" s="651"/>
      <c r="M67" s="651"/>
      <c r="N67" s="651"/>
      <c r="O67" s="651"/>
      <c r="P67" s="651"/>
      <c r="Q67" s="651"/>
      <c r="R67" s="151"/>
    </row>
    <row r="68" spans="1:18" ht="34.5" customHeight="1" x14ac:dyDescent="0.2">
      <c r="A68" s="151"/>
      <c r="B68" s="651"/>
      <c r="C68" s="651"/>
      <c r="D68" s="651"/>
      <c r="E68" s="651"/>
      <c r="F68" s="651"/>
      <c r="G68" s="651"/>
      <c r="H68" s="651"/>
      <c r="I68" s="651"/>
      <c r="J68" s="651"/>
      <c r="K68" s="651"/>
      <c r="L68" s="651"/>
      <c r="M68" s="651"/>
      <c r="N68" s="651"/>
      <c r="O68" s="651"/>
      <c r="P68" s="651"/>
      <c r="Q68" s="651"/>
      <c r="R68" s="151"/>
    </row>
    <row r="69" spans="1:18" ht="34.5" customHeight="1" x14ac:dyDescent="0.2">
      <c r="A69" s="151"/>
      <c r="B69" s="651"/>
      <c r="C69" s="651"/>
      <c r="D69" s="651"/>
      <c r="E69" s="651"/>
      <c r="F69" s="651"/>
      <c r="G69" s="651"/>
      <c r="H69" s="651"/>
      <c r="I69" s="651"/>
      <c r="J69" s="651"/>
      <c r="K69" s="651"/>
      <c r="L69" s="651"/>
      <c r="M69" s="651"/>
      <c r="N69" s="651"/>
      <c r="O69" s="651"/>
      <c r="P69" s="651"/>
      <c r="Q69" s="651"/>
      <c r="R69" s="151"/>
    </row>
    <row r="70" spans="1:18" ht="34.5" customHeight="1" x14ac:dyDescent="0.2">
      <c r="A70" s="151"/>
      <c r="B70" s="651"/>
      <c r="C70" s="651"/>
      <c r="D70" s="651"/>
      <c r="E70" s="651"/>
      <c r="F70" s="651"/>
      <c r="G70" s="651"/>
      <c r="H70" s="651"/>
      <c r="I70" s="651"/>
      <c r="J70" s="651"/>
      <c r="K70" s="651"/>
      <c r="L70" s="651"/>
      <c r="M70" s="651"/>
      <c r="N70" s="651"/>
      <c r="O70" s="651"/>
      <c r="P70" s="651"/>
      <c r="Q70" s="651"/>
      <c r="R70" s="151"/>
    </row>
    <row r="71" spans="1:18" ht="34.5" customHeight="1" x14ac:dyDescent="0.2">
      <c r="A71" s="151"/>
      <c r="B71" s="651"/>
      <c r="C71" s="651"/>
      <c r="D71" s="651"/>
      <c r="E71" s="651"/>
      <c r="F71" s="651"/>
      <c r="G71" s="651"/>
      <c r="H71" s="651"/>
      <c r="I71" s="651"/>
      <c r="J71" s="651"/>
      <c r="K71" s="651"/>
      <c r="L71" s="651"/>
      <c r="M71" s="651"/>
      <c r="N71" s="651"/>
      <c r="O71" s="651"/>
      <c r="P71" s="651"/>
      <c r="Q71" s="651"/>
      <c r="R71" s="151"/>
    </row>
    <row r="72" spans="1:18" ht="34.5" customHeight="1" x14ac:dyDescent="0.2">
      <c r="A72" s="151"/>
      <c r="B72" s="651"/>
      <c r="C72" s="651"/>
      <c r="D72" s="651"/>
      <c r="E72" s="651"/>
      <c r="F72" s="651"/>
      <c r="G72" s="651"/>
      <c r="H72" s="651"/>
      <c r="I72" s="651"/>
      <c r="J72" s="651"/>
      <c r="K72" s="651"/>
      <c r="L72" s="651"/>
      <c r="M72" s="651"/>
      <c r="N72" s="651"/>
      <c r="O72" s="651"/>
      <c r="P72" s="651"/>
      <c r="Q72" s="651"/>
      <c r="R72" s="151"/>
    </row>
    <row r="73" spans="1:18" ht="34.5" customHeight="1" x14ac:dyDescent="0.2">
      <c r="A73" s="151"/>
      <c r="B73" s="651"/>
      <c r="C73" s="651"/>
      <c r="D73" s="651"/>
      <c r="E73" s="651"/>
      <c r="F73" s="651"/>
      <c r="G73" s="651"/>
      <c r="H73" s="651"/>
      <c r="I73" s="651"/>
      <c r="J73" s="651"/>
      <c r="K73" s="651"/>
      <c r="L73" s="651"/>
      <c r="M73" s="651"/>
      <c r="N73" s="651"/>
      <c r="O73" s="651"/>
      <c r="P73" s="651"/>
      <c r="Q73" s="651"/>
      <c r="R73" s="151"/>
    </row>
    <row r="74" spans="1:18" ht="34.5" customHeight="1" x14ac:dyDescent="0.2">
      <c r="A74" s="151"/>
      <c r="B74" s="651"/>
      <c r="C74" s="651"/>
      <c r="D74" s="651"/>
      <c r="E74" s="651"/>
      <c r="F74" s="651"/>
      <c r="G74" s="651"/>
      <c r="H74" s="651"/>
      <c r="I74" s="651"/>
      <c r="J74" s="651"/>
      <c r="K74" s="651"/>
      <c r="L74" s="651"/>
      <c r="M74" s="651"/>
      <c r="N74" s="651"/>
      <c r="O74" s="651"/>
      <c r="P74" s="651"/>
      <c r="Q74" s="651"/>
      <c r="R74" s="151"/>
    </row>
    <row r="75" spans="1:18" ht="34.5" customHeight="1" x14ac:dyDescent="0.2">
      <c r="A75" s="151"/>
      <c r="B75" s="651"/>
      <c r="C75" s="651"/>
      <c r="D75" s="651"/>
      <c r="E75" s="651"/>
      <c r="F75" s="651"/>
      <c r="G75" s="651"/>
      <c r="H75" s="651"/>
      <c r="I75" s="651"/>
      <c r="J75" s="651"/>
      <c r="K75" s="651"/>
      <c r="L75" s="651"/>
      <c r="M75" s="651"/>
      <c r="N75" s="651"/>
      <c r="O75" s="651"/>
      <c r="P75" s="651"/>
      <c r="Q75" s="651"/>
      <c r="R75" s="151"/>
    </row>
    <row r="76" spans="1:18" ht="34.5" customHeight="1" x14ac:dyDescent="0.2">
      <c r="A76" s="151"/>
      <c r="B76" s="651"/>
      <c r="C76" s="651"/>
      <c r="D76" s="651"/>
      <c r="E76" s="651"/>
      <c r="F76" s="651"/>
      <c r="G76" s="651"/>
      <c r="H76" s="651"/>
      <c r="I76" s="651"/>
      <c r="J76" s="651"/>
      <c r="K76" s="651"/>
      <c r="L76" s="651"/>
      <c r="M76" s="651"/>
      <c r="N76" s="651"/>
      <c r="O76" s="651"/>
      <c r="P76" s="651"/>
      <c r="Q76" s="651"/>
      <c r="R76" s="151"/>
    </row>
    <row r="77" spans="1:18" ht="34.5" customHeight="1" x14ac:dyDescent="0.2">
      <c r="A77" s="151"/>
      <c r="B77" s="651"/>
      <c r="C77" s="651"/>
      <c r="D77" s="651"/>
      <c r="E77" s="651"/>
      <c r="F77" s="651"/>
      <c r="G77" s="651"/>
      <c r="H77" s="651"/>
      <c r="I77" s="651"/>
      <c r="J77" s="651"/>
      <c r="K77" s="651"/>
      <c r="L77" s="651"/>
      <c r="M77" s="651"/>
      <c r="N77" s="651"/>
      <c r="O77" s="651"/>
      <c r="P77" s="651"/>
      <c r="Q77" s="651"/>
      <c r="R77" s="151"/>
    </row>
    <row r="78" spans="1:18" ht="34.5" customHeight="1" x14ac:dyDescent="0.2">
      <c r="A78" s="151"/>
      <c r="B78" s="651"/>
      <c r="C78" s="651"/>
      <c r="D78" s="651"/>
      <c r="E78" s="651"/>
      <c r="F78" s="651"/>
      <c r="G78" s="651"/>
      <c r="H78" s="651"/>
      <c r="I78" s="651"/>
      <c r="J78" s="651"/>
      <c r="K78" s="651"/>
      <c r="L78" s="651"/>
      <c r="M78" s="651"/>
      <c r="N78" s="651"/>
      <c r="O78" s="651"/>
      <c r="P78" s="651"/>
      <c r="Q78" s="651"/>
      <c r="R78" s="151"/>
    </row>
    <row r="79" spans="1:18" ht="34.5" customHeight="1" x14ac:dyDescent="0.2">
      <c r="A79" s="151"/>
      <c r="B79" s="651"/>
      <c r="C79" s="651"/>
      <c r="D79" s="651"/>
      <c r="E79" s="651"/>
      <c r="F79" s="651"/>
      <c r="G79" s="651"/>
      <c r="H79" s="651"/>
      <c r="I79" s="651"/>
      <c r="J79" s="651"/>
      <c r="K79" s="651"/>
      <c r="L79" s="651"/>
      <c r="M79" s="651"/>
      <c r="N79" s="651"/>
      <c r="O79" s="651"/>
      <c r="P79" s="651"/>
      <c r="Q79" s="651"/>
      <c r="R79" s="151"/>
    </row>
    <row r="80" spans="1:18" ht="34.5" customHeight="1" x14ac:dyDescent="0.2">
      <c r="A80" s="151"/>
      <c r="B80" s="651"/>
      <c r="C80" s="651"/>
      <c r="D80" s="651"/>
      <c r="E80" s="651"/>
      <c r="F80" s="651"/>
      <c r="G80" s="651"/>
      <c r="H80" s="651"/>
      <c r="I80" s="651"/>
      <c r="J80" s="651"/>
      <c r="K80" s="651"/>
      <c r="L80" s="651"/>
      <c r="M80" s="651"/>
      <c r="N80" s="651"/>
      <c r="O80" s="651"/>
      <c r="P80" s="651"/>
      <c r="Q80" s="651"/>
      <c r="R80" s="151"/>
    </row>
    <row r="81" spans="1:18" ht="34.5" customHeight="1" x14ac:dyDescent="0.2">
      <c r="A81" s="151"/>
      <c r="B81" s="651"/>
      <c r="C81" s="651"/>
      <c r="D81" s="651"/>
      <c r="E81" s="651"/>
      <c r="F81" s="651"/>
      <c r="G81" s="651"/>
      <c r="H81" s="651"/>
      <c r="I81" s="651"/>
      <c r="J81" s="651"/>
      <c r="K81" s="651"/>
      <c r="L81" s="651"/>
      <c r="M81" s="651"/>
      <c r="N81" s="651"/>
      <c r="O81" s="651"/>
      <c r="P81" s="651"/>
      <c r="Q81" s="651"/>
      <c r="R81" s="151"/>
    </row>
    <row r="82" spans="1:18" ht="34.5" customHeight="1" x14ac:dyDescent="0.2">
      <c r="A82" s="151"/>
      <c r="B82" s="651"/>
      <c r="C82" s="651"/>
      <c r="D82" s="651"/>
      <c r="E82" s="651"/>
      <c r="F82" s="651"/>
      <c r="G82" s="651"/>
      <c r="H82" s="651"/>
      <c r="I82" s="651"/>
      <c r="J82" s="651"/>
      <c r="K82" s="651"/>
      <c r="L82" s="651"/>
      <c r="M82" s="651"/>
      <c r="N82" s="651"/>
      <c r="O82" s="651"/>
      <c r="P82" s="651"/>
      <c r="Q82" s="651"/>
      <c r="R82" s="151"/>
    </row>
    <row r="83" spans="1:18" ht="34.5" customHeight="1" x14ac:dyDescent="0.2">
      <c r="A83" s="151"/>
      <c r="B83" s="651"/>
      <c r="C83" s="651"/>
      <c r="D83" s="651"/>
      <c r="E83" s="651"/>
      <c r="F83" s="651"/>
      <c r="G83" s="651"/>
      <c r="H83" s="651"/>
      <c r="I83" s="651"/>
      <c r="J83" s="651"/>
      <c r="K83" s="651"/>
      <c r="L83" s="651"/>
      <c r="M83" s="651"/>
      <c r="N83" s="651"/>
      <c r="O83" s="651"/>
      <c r="P83" s="651"/>
      <c r="Q83" s="651"/>
      <c r="R83" s="151"/>
    </row>
    <row r="84" spans="1:18" ht="34.5" customHeight="1" x14ac:dyDescent="0.2">
      <c r="A84" s="151"/>
      <c r="B84" s="651"/>
      <c r="C84" s="651"/>
      <c r="D84" s="651"/>
      <c r="E84" s="651"/>
      <c r="F84" s="651"/>
      <c r="G84" s="651"/>
      <c r="H84" s="651"/>
      <c r="I84" s="651"/>
      <c r="J84" s="651"/>
      <c r="K84" s="651"/>
      <c r="L84" s="651"/>
      <c r="M84" s="651"/>
      <c r="N84" s="651"/>
      <c r="O84" s="651"/>
      <c r="P84" s="651"/>
      <c r="Q84" s="651"/>
      <c r="R84" s="151"/>
    </row>
    <row r="85" spans="1:18" ht="34.5" customHeight="1" x14ac:dyDescent="0.2">
      <c r="A85" s="151"/>
      <c r="B85" s="651"/>
      <c r="C85" s="651"/>
      <c r="D85" s="651"/>
      <c r="E85" s="651"/>
      <c r="F85" s="651"/>
      <c r="G85" s="651"/>
      <c r="H85" s="651"/>
      <c r="I85" s="651"/>
      <c r="J85" s="651"/>
      <c r="K85" s="651"/>
      <c r="L85" s="651"/>
      <c r="M85" s="651"/>
      <c r="N85" s="651"/>
      <c r="O85" s="651"/>
      <c r="P85" s="651"/>
      <c r="Q85" s="651"/>
      <c r="R85" s="151"/>
    </row>
    <row r="86" spans="1:18" ht="34.5" customHeight="1" x14ac:dyDescent="0.2">
      <c r="A86" s="151"/>
      <c r="B86" s="651"/>
      <c r="C86" s="651"/>
      <c r="D86" s="651"/>
      <c r="E86" s="651"/>
      <c r="F86" s="651"/>
      <c r="G86" s="651"/>
      <c r="H86" s="651"/>
      <c r="I86" s="651"/>
      <c r="J86" s="651"/>
      <c r="K86" s="651"/>
      <c r="L86" s="651"/>
      <c r="M86" s="651"/>
      <c r="N86" s="651"/>
      <c r="O86" s="651"/>
      <c r="P86" s="651"/>
      <c r="Q86" s="651"/>
      <c r="R86" s="151"/>
    </row>
    <row r="87" spans="1:18" ht="34.5" customHeight="1" x14ac:dyDescent="0.2">
      <c r="A87" s="151"/>
      <c r="B87" s="651"/>
      <c r="C87" s="651"/>
      <c r="D87" s="651"/>
      <c r="E87" s="651"/>
      <c r="F87" s="651"/>
      <c r="G87" s="651"/>
      <c r="H87" s="651"/>
      <c r="I87" s="651"/>
      <c r="J87" s="651"/>
      <c r="K87" s="651"/>
      <c r="L87" s="651"/>
      <c r="M87" s="651"/>
      <c r="N87" s="651"/>
      <c r="O87" s="651"/>
      <c r="P87" s="651"/>
      <c r="Q87" s="651"/>
      <c r="R87" s="151"/>
    </row>
    <row r="88" spans="1:18" ht="34.5" customHeight="1" x14ac:dyDescent="0.2">
      <c r="A88" s="151"/>
      <c r="B88" s="651"/>
      <c r="C88" s="651"/>
      <c r="D88" s="651"/>
      <c r="E88" s="651"/>
      <c r="F88" s="651"/>
      <c r="G88" s="651"/>
      <c r="H88" s="651"/>
      <c r="I88" s="651"/>
      <c r="J88" s="651"/>
      <c r="K88" s="651"/>
      <c r="L88" s="651"/>
      <c r="M88" s="651"/>
      <c r="N88" s="651"/>
      <c r="O88" s="651"/>
      <c r="P88" s="651"/>
      <c r="Q88" s="651"/>
      <c r="R88" s="151"/>
    </row>
    <row r="89" spans="1:18" ht="34.5" customHeight="1" x14ac:dyDescent="0.2">
      <c r="A89" s="151"/>
      <c r="B89" s="651"/>
      <c r="C89" s="651"/>
      <c r="D89" s="651"/>
      <c r="E89" s="651"/>
      <c r="F89" s="651"/>
      <c r="G89" s="651"/>
      <c r="H89" s="651"/>
      <c r="I89" s="651"/>
      <c r="J89" s="651"/>
      <c r="K89" s="651"/>
      <c r="L89" s="651"/>
      <c r="M89" s="651"/>
      <c r="N89" s="651"/>
      <c r="O89" s="651"/>
      <c r="P89" s="651"/>
      <c r="Q89" s="651"/>
      <c r="R89" s="151"/>
    </row>
    <row r="90" spans="1:18" ht="34.5" customHeight="1" x14ac:dyDescent="0.2">
      <c r="A90" s="151"/>
      <c r="B90" s="651"/>
      <c r="C90" s="651"/>
      <c r="D90" s="651"/>
      <c r="E90" s="651"/>
      <c r="F90" s="651"/>
      <c r="G90" s="651"/>
      <c r="H90" s="651"/>
      <c r="I90" s="651"/>
      <c r="J90" s="651"/>
      <c r="K90" s="651"/>
      <c r="L90" s="651"/>
      <c r="M90" s="651"/>
      <c r="N90" s="651"/>
      <c r="O90" s="651"/>
      <c r="P90" s="651"/>
      <c r="Q90" s="651"/>
      <c r="R90" s="151"/>
    </row>
    <row r="91" spans="1:18" ht="34.5" customHeight="1" x14ac:dyDescent="0.2">
      <c r="A91" s="151"/>
      <c r="B91" s="651"/>
      <c r="C91" s="651"/>
      <c r="D91" s="651"/>
      <c r="E91" s="651"/>
      <c r="F91" s="651"/>
      <c r="G91" s="651"/>
      <c r="H91" s="651"/>
      <c r="I91" s="651"/>
      <c r="J91" s="651"/>
      <c r="K91" s="651"/>
      <c r="L91" s="651"/>
      <c r="M91" s="651"/>
      <c r="N91" s="651"/>
      <c r="O91" s="651"/>
      <c r="P91" s="651"/>
      <c r="Q91" s="651"/>
      <c r="R91" s="151"/>
    </row>
    <row r="92" spans="1:18" ht="34.5" customHeight="1" x14ac:dyDescent="0.2">
      <c r="A92" s="151"/>
      <c r="B92" s="651"/>
      <c r="C92" s="651"/>
      <c r="D92" s="651"/>
      <c r="E92" s="651"/>
      <c r="F92" s="651"/>
      <c r="G92" s="651"/>
      <c r="H92" s="651"/>
      <c r="I92" s="651"/>
      <c r="J92" s="651"/>
      <c r="K92" s="651"/>
      <c r="L92" s="651"/>
      <c r="M92" s="651"/>
      <c r="N92" s="651"/>
      <c r="O92" s="651"/>
      <c r="P92" s="651"/>
      <c r="Q92" s="651"/>
      <c r="R92" s="151"/>
    </row>
    <row r="93" spans="1:18" ht="34.5" customHeight="1" x14ac:dyDescent="0.2">
      <c r="A93" s="151"/>
      <c r="B93" s="651"/>
      <c r="C93" s="651"/>
      <c r="D93" s="651"/>
      <c r="E93" s="651"/>
      <c r="F93" s="651"/>
      <c r="G93" s="651"/>
      <c r="H93" s="651"/>
      <c r="I93" s="651"/>
      <c r="J93" s="651"/>
      <c r="K93" s="651"/>
      <c r="L93" s="651"/>
      <c r="M93" s="651"/>
      <c r="N93" s="651"/>
      <c r="O93" s="651"/>
      <c r="P93" s="651"/>
      <c r="Q93" s="651"/>
      <c r="R93" s="151"/>
    </row>
    <row r="94" spans="1:18" ht="34.5" customHeight="1" x14ac:dyDescent="0.2">
      <c r="A94" s="151"/>
      <c r="B94" s="651"/>
      <c r="C94" s="651"/>
      <c r="D94" s="651"/>
      <c r="E94" s="651"/>
      <c r="F94" s="651"/>
      <c r="G94" s="651"/>
      <c r="H94" s="651"/>
      <c r="I94" s="651"/>
      <c r="J94" s="651"/>
      <c r="K94" s="651"/>
      <c r="L94" s="651"/>
      <c r="M94" s="651"/>
      <c r="N94" s="651"/>
      <c r="O94" s="651"/>
      <c r="P94" s="651"/>
      <c r="Q94" s="651"/>
      <c r="R94" s="151"/>
    </row>
    <row r="95" spans="1:18" ht="34.5" customHeight="1" x14ac:dyDescent="0.2">
      <c r="A95" s="151"/>
      <c r="B95" s="651"/>
      <c r="C95" s="651"/>
      <c r="D95" s="651"/>
      <c r="E95" s="651"/>
      <c r="F95" s="651"/>
      <c r="G95" s="651"/>
      <c r="H95" s="651"/>
      <c r="I95" s="651"/>
      <c r="J95" s="651"/>
      <c r="K95" s="651"/>
      <c r="L95" s="651"/>
      <c r="M95" s="651"/>
      <c r="N95" s="651"/>
      <c r="O95" s="651"/>
      <c r="P95" s="651"/>
      <c r="Q95" s="651"/>
      <c r="R95" s="151"/>
    </row>
    <row r="96" spans="1:18" ht="34.5" customHeight="1" x14ac:dyDescent="0.2">
      <c r="A96" s="151"/>
      <c r="B96" s="651"/>
      <c r="C96" s="651"/>
      <c r="D96" s="651"/>
      <c r="E96" s="651"/>
      <c r="F96" s="651"/>
      <c r="G96" s="651"/>
      <c r="H96" s="651"/>
      <c r="I96" s="651"/>
      <c r="J96" s="651"/>
      <c r="K96" s="651"/>
      <c r="L96" s="651"/>
      <c r="M96" s="651"/>
      <c r="N96" s="651"/>
      <c r="O96" s="651"/>
      <c r="P96" s="651"/>
      <c r="Q96" s="651"/>
      <c r="R96" s="151"/>
    </row>
    <row r="97" spans="1:18" ht="34.5" customHeight="1" x14ac:dyDescent="0.2">
      <c r="A97" s="151"/>
      <c r="B97" s="651"/>
      <c r="C97" s="651"/>
      <c r="D97" s="651"/>
      <c r="E97" s="651"/>
      <c r="F97" s="651"/>
      <c r="G97" s="651"/>
      <c r="H97" s="651"/>
      <c r="I97" s="651"/>
      <c r="J97" s="651"/>
      <c r="K97" s="651"/>
      <c r="L97" s="651"/>
      <c r="M97" s="651"/>
      <c r="N97" s="651"/>
      <c r="O97" s="651"/>
      <c r="P97" s="651"/>
      <c r="Q97" s="651"/>
      <c r="R97" s="151"/>
    </row>
    <row r="98" spans="1:18" ht="34.5" customHeight="1" x14ac:dyDescent="0.2">
      <c r="A98" s="151"/>
      <c r="B98" s="651"/>
      <c r="C98" s="651"/>
      <c r="D98" s="651"/>
      <c r="E98" s="651"/>
      <c r="F98" s="651"/>
      <c r="G98" s="651"/>
      <c r="H98" s="651"/>
      <c r="I98" s="651"/>
      <c r="J98" s="651"/>
      <c r="K98" s="651"/>
      <c r="L98" s="651"/>
      <c r="M98" s="651"/>
      <c r="N98" s="651"/>
      <c r="O98" s="651"/>
      <c r="P98" s="651"/>
      <c r="Q98" s="651"/>
      <c r="R98" s="151"/>
    </row>
    <row r="99" spans="1:18" ht="34.5" customHeight="1" x14ac:dyDescent="0.2">
      <c r="A99" s="151"/>
      <c r="B99" s="651"/>
      <c r="C99" s="651"/>
      <c r="D99" s="651"/>
      <c r="E99" s="651"/>
      <c r="F99" s="651"/>
      <c r="G99" s="651"/>
      <c r="H99" s="651"/>
      <c r="I99" s="651"/>
      <c r="J99" s="651"/>
      <c r="K99" s="651"/>
      <c r="L99" s="651"/>
      <c r="M99" s="651"/>
      <c r="N99" s="651"/>
      <c r="O99" s="651"/>
      <c r="P99" s="651"/>
      <c r="Q99" s="651"/>
      <c r="R99" s="151"/>
    </row>
    <row r="100" spans="1:18" ht="34.5" customHeight="1" x14ac:dyDescent="0.2">
      <c r="A100" s="151"/>
      <c r="B100" s="651"/>
      <c r="C100" s="651"/>
      <c r="D100" s="651"/>
      <c r="E100" s="651"/>
      <c r="F100" s="651"/>
      <c r="G100" s="651"/>
      <c r="H100" s="651"/>
      <c r="I100" s="651"/>
      <c r="J100" s="651"/>
      <c r="K100" s="651"/>
      <c r="L100" s="651"/>
      <c r="M100" s="651"/>
      <c r="N100" s="651"/>
      <c r="O100" s="651"/>
      <c r="P100" s="651"/>
      <c r="Q100" s="651"/>
      <c r="R100" s="151"/>
    </row>
    <row r="101" spans="1:18" ht="34.5" customHeight="1" x14ac:dyDescent="0.2">
      <c r="A101" s="151"/>
      <c r="B101" s="651"/>
      <c r="C101" s="651"/>
      <c r="D101" s="651"/>
      <c r="E101" s="651"/>
      <c r="F101" s="651"/>
      <c r="G101" s="651"/>
      <c r="H101" s="651"/>
      <c r="I101" s="651"/>
      <c r="J101" s="651"/>
      <c r="K101" s="651"/>
      <c r="L101" s="651"/>
      <c r="M101" s="651"/>
      <c r="N101" s="651"/>
      <c r="O101" s="651"/>
      <c r="P101" s="651"/>
      <c r="Q101" s="651"/>
      <c r="R101" s="151"/>
    </row>
  </sheetData>
  <mergeCells count="559">
    <mergeCell ref="B101:C101"/>
    <mergeCell ref="D101:E101"/>
    <mergeCell ref="F101:G101"/>
    <mergeCell ref="H101:I101"/>
    <mergeCell ref="J101:K101"/>
    <mergeCell ref="L101:Q101"/>
    <mergeCell ref="B100:C100"/>
    <mergeCell ref="D100:E100"/>
    <mergeCell ref="F100:G100"/>
    <mergeCell ref="H100:I100"/>
    <mergeCell ref="J100:K100"/>
    <mergeCell ref="L100:Q100"/>
    <mergeCell ref="B99:C99"/>
    <mergeCell ref="D99:E99"/>
    <mergeCell ref="F99:G99"/>
    <mergeCell ref="H99:I99"/>
    <mergeCell ref="J99:K99"/>
    <mergeCell ref="L99:Q99"/>
    <mergeCell ref="B98:C98"/>
    <mergeCell ref="D98:E98"/>
    <mergeCell ref="F98:G98"/>
    <mergeCell ref="H98:I98"/>
    <mergeCell ref="J98:K98"/>
    <mergeCell ref="L98:Q98"/>
    <mergeCell ref="B97:C97"/>
    <mergeCell ref="D97:E97"/>
    <mergeCell ref="F97:G97"/>
    <mergeCell ref="H97:I97"/>
    <mergeCell ref="J97:K97"/>
    <mergeCell ref="L97:Q97"/>
    <mergeCell ref="B96:C96"/>
    <mergeCell ref="D96:E96"/>
    <mergeCell ref="F96:G96"/>
    <mergeCell ref="H96:I96"/>
    <mergeCell ref="J96:K96"/>
    <mergeCell ref="L96:Q96"/>
    <mergeCell ref="B95:C95"/>
    <mergeCell ref="D95:E95"/>
    <mergeCell ref="F95:G95"/>
    <mergeCell ref="H95:I95"/>
    <mergeCell ref="J95:K95"/>
    <mergeCell ref="L95:Q95"/>
    <mergeCell ref="B94:C94"/>
    <mergeCell ref="D94:E94"/>
    <mergeCell ref="F94:G94"/>
    <mergeCell ref="H94:I94"/>
    <mergeCell ref="J94:K94"/>
    <mergeCell ref="L94:Q94"/>
    <mergeCell ref="B93:C93"/>
    <mergeCell ref="D93:E93"/>
    <mergeCell ref="F93:G93"/>
    <mergeCell ref="H93:I93"/>
    <mergeCell ref="J93:K93"/>
    <mergeCell ref="L93:Q93"/>
    <mergeCell ref="B92:C92"/>
    <mergeCell ref="D92:E92"/>
    <mergeCell ref="F92:G92"/>
    <mergeCell ref="H92:I92"/>
    <mergeCell ref="J92:K92"/>
    <mergeCell ref="L92:Q92"/>
    <mergeCell ref="B91:C91"/>
    <mergeCell ref="D91:E91"/>
    <mergeCell ref="F91:G91"/>
    <mergeCell ref="H91:I91"/>
    <mergeCell ref="J91:K91"/>
    <mergeCell ref="L91:Q91"/>
    <mergeCell ref="B90:C90"/>
    <mergeCell ref="D90:E90"/>
    <mergeCell ref="F90:G90"/>
    <mergeCell ref="H90:I90"/>
    <mergeCell ref="J90:K90"/>
    <mergeCell ref="L90:Q90"/>
    <mergeCell ref="B89:C89"/>
    <mergeCell ref="D89:E89"/>
    <mergeCell ref="F89:G89"/>
    <mergeCell ref="H89:I89"/>
    <mergeCell ref="J89:K89"/>
    <mergeCell ref="L89:Q89"/>
    <mergeCell ref="B88:C88"/>
    <mergeCell ref="D88:E88"/>
    <mergeCell ref="F88:G88"/>
    <mergeCell ref="H88:I88"/>
    <mergeCell ref="J88:K88"/>
    <mergeCell ref="L88:Q88"/>
    <mergeCell ref="B87:C87"/>
    <mergeCell ref="D87:E87"/>
    <mergeCell ref="F87:G87"/>
    <mergeCell ref="H87:I87"/>
    <mergeCell ref="J87:K87"/>
    <mergeCell ref="L87:Q87"/>
    <mergeCell ref="B86:C86"/>
    <mergeCell ref="D86:E86"/>
    <mergeCell ref="F86:G86"/>
    <mergeCell ref="H86:I86"/>
    <mergeCell ref="J86:K86"/>
    <mergeCell ref="L86:Q86"/>
    <mergeCell ref="B85:C85"/>
    <mergeCell ref="D85:E85"/>
    <mergeCell ref="F85:G85"/>
    <mergeCell ref="H85:I85"/>
    <mergeCell ref="J85:K85"/>
    <mergeCell ref="L85:Q85"/>
    <mergeCell ref="B84:C84"/>
    <mergeCell ref="D84:E84"/>
    <mergeCell ref="F84:G84"/>
    <mergeCell ref="H84:I84"/>
    <mergeCell ref="J84:K84"/>
    <mergeCell ref="L84:Q84"/>
    <mergeCell ref="B83:C83"/>
    <mergeCell ref="D83:E83"/>
    <mergeCell ref="F83:G83"/>
    <mergeCell ref="H83:I83"/>
    <mergeCell ref="J83:K83"/>
    <mergeCell ref="L83:Q83"/>
    <mergeCell ref="B82:C82"/>
    <mergeCell ref="D82:E82"/>
    <mergeCell ref="F82:G82"/>
    <mergeCell ref="H82:I82"/>
    <mergeCell ref="J82:K82"/>
    <mergeCell ref="L82:Q82"/>
    <mergeCell ref="B81:C81"/>
    <mergeCell ref="D81:E81"/>
    <mergeCell ref="F81:G81"/>
    <mergeCell ref="H81:I81"/>
    <mergeCell ref="J81:K81"/>
    <mergeCell ref="L81:Q81"/>
    <mergeCell ref="B80:C80"/>
    <mergeCell ref="D80:E80"/>
    <mergeCell ref="F80:G80"/>
    <mergeCell ref="H80:I80"/>
    <mergeCell ref="J80:K80"/>
    <mergeCell ref="L80:Q80"/>
    <mergeCell ref="B79:C79"/>
    <mergeCell ref="D79:E79"/>
    <mergeCell ref="F79:G79"/>
    <mergeCell ref="H79:I79"/>
    <mergeCell ref="J79:K79"/>
    <mergeCell ref="L79:Q79"/>
    <mergeCell ref="B78:C78"/>
    <mergeCell ref="D78:E78"/>
    <mergeCell ref="F78:G78"/>
    <mergeCell ref="H78:I78"/>
    <mergeCell ref="J78:K78"/>
    <mergeCell ref="L78:Q78"/>
    <mergeCell ref="B77:C77"/>
    <mergeCell ref="D77:E77"/>
    <mergeCell ref="F77:G77"/>
    <mergeCell ref="H77:I77"/>
    <mergeCell ref="J77:K77"/>
    <mergeCell ref="L77:Q77"/>
    <mergeCell ref="B76:C76"/>
    <mergeCell ref="D76:E76"/>
    <mergeCell ref="F76:G76"/>
    <mergeCell ref="H76:I76"/>
    <mergeCell ref="J76:K76"/>
    <mergeCell ref="L76:Q76"/>
    <mergeCell ref="B75:C75"/>
    <mergeCell ref="D75:E75"/>
    <mergeCell ref="F75:G75"/>
    <mergeCell ref="H75:I75"/>
    <mergeCell ref="J75:K75"/>
    <mergeCell ref="L75:Q75"/>
    <mergeCell ref="B74:C74"/>
    <mergeCell ref="D74:E74"/>
    <mergeCell ref="F74:G74"/>
    <mergeCell ref="H74:I74"/>
    <mergeCell ref="J74:K74"/>
    <mergeCell ref="L74:Q74"/>
    <mergeCell ref="B73:C73"/>
    <mergeCell ref="D73:E73"/>
    <mergeCell ref="F73:G73"/>
    <mergeCell ref="H73:I73"/>
    <mergeCell ref="J73:K73"/>
    <mergeCell ref="L73:Q73"/>
    <mergeCell ref="B72:C72"/>
    <mergeCell ref="D72:E72"/>
    <mergeCell ref="F72:G72"/>
    <mergeCell ref="H72:I72"/>
    <mergeCell ref="J72:K72"/>
    <mergeCell ref="L72:Q72"/>
    <mergeCell ref="B71:C71"/>
    <mergeCell ref="D71:E71"/>
    <mergeCell ref="F71:G71"/>
    <mergeCell ref="H71:I71"/>
    <mergeCell ref="J71:K71"/>
    <mergeCell ref="L71:Q71"/>
    <mergeCell ref="B70:C70"/>
    <mergeCell ref="D70:E70"/>
    <mergeCell ref="F70:G70"/>
    <mergeCell ref="H70:I70"/>
    <mergeCell ref="J70:K70"/>
    <mergeCell ref="L70:Q70"/>
    <mergeCell ref="B69:C69"/>
    <mergeCell ref="D69:E69"/>
    <mergeCell ref="F69:G69"/>
    <mergeCell ref="H69:I69"/>
    <mergeCell ref="J69:K69"/>
    <mergeCell ref="L69:Q69"/>
    <mergeCell ref="B68:C68"/>
    <mergeCell ref="D68:E68"/>
    <mergeCell ref="F68:G68"/>
    <mergeCell ref="H68:I68"/>
    <mergeCell ref="J68:K68"/>
    <mergeCell ref="L68:Q68"/>
    <mergeCell ref="B67:C67"/>
    <mergeCell ref="D67:E67"/>
    <mergeCell ref="F67:G67"/>
    <mergeCell ref="H67:I67"/>
    <mergeCell ref="J67:K67"/>
    <mergeCell ref="L67:Q67"/>
    <mergeCell ref="B66:C66"/>
    <mergeCell ref="D66:E66"/>
    <mergeCell ref="F66:G66"/>
    <mergeCell ref="H66:I66"/>
    <mergeCell ref="J66:K66"/>
    <mergeCell ref="L66:Q66"/>
    <mergeCell ref="B65:C65"/>
    <mergeCell ref="D65:E65"/>
    <mergeCell ref="F65:G65"/>
    <mergeCell ref="H65:I65"/>
    <mergeCell ref="J65:K65"/>
    <mergeCell ref="L65:Q65"/>
    <mergeCell ref="B64:C64"/>
    <mergeCell ref="D64:E64"/>
    <mergeCell ref="F64:G64"/>
    <mergeCell ref="H64:I64"/>
    <mergeCell ref="J64:K64"/>
    <mergeCell ref="L64:Q64"/>
    <mergeCell ref="B63:C63"/>
    <mergeCell ref="D63:E63"/>
    <mergeCell ref="F63:G63"/>
    <mergeCell ref="H63:I63"/>
    <mergeCell ref="J63:K63"/>
    <mergeCell ref="L63:Q63"/>
    <mergeCell ref="B62:C62"/>
    <mergeCell ref="D62:E62"/>
    <mergeCell ref="F62:G62"/>
    <mergeCell ref="H62:I62"/>
    <mergeCell ref="J62:K62"/>
    <mergeCell ref="L62:Q62"/>
    <mergeCell ref="B61:C61"/>
    <mergeCell ref="D61:E61"/>
    <mergeCell ref="F61:G61"/>
    <mergeCell ref="H61:I61"/>
    <mergeCell ref="J61:K61"/>
    <mergeCell ref="L61:Q61"/>
    <mergeCell ref="B60:C60"/>
    <mergeCell ref="D60:E60"/>
    <mergeCell ref="F60:G60"/>
    <mergeCell ref="H60:I60"/>
    <mergeCell ref="J60:K60"/>
    <mergeCell ref="L60:Q60"/>
    <mergeCell ref="B59:C59"/>
    <mergeCell ref="D59:E59"/>
    <mergeCell ref="F59:G59"/>
    <mergeCell ref="H59:I59"/>
    <mergeCell ref="J59:K59"/>
    <mergeCell ref="L59:Q59"/>
    <mergeCell ref="B58:C58"/>
    <mergeCell ref="D58:E58"/>
    <mergeCell ref="F58:G58"/>
    <mergeCell ref="H58:I58"/>
    <mergeCell ref="J58:K58"/>
    <mergeCell ref="L58:Q58"/>
    <mergeCell ref="B57:C57"/>
    <mergeCell ref="D57:E57"/>
    <mergeCell ref="F57:G57"/>
    <mergeCell ref="H57:I57"/>
    <mergeCell ref="J57:K57"/>
    <mergeCell ref="L57:Q57"/>
    <mergeCell ref="B56:C56"/>
    <mergeCell ref="D56:E56"/>
    <mergeCell ref="F56:G56"/>
    <mergeCell ref="H56:I56"/>
    <mergeCell ref="J56:K56"/>
    <mergeCell ref="L56:Q56"/>
    <mergeCell ref="B55:C55"/>
    <mergeCell ref="D55:E55"/>
    <mergeCell ref="F55:G55"/>
    <mergeCell ref="H55:I55"/>
    <mergeCell ref="J55:K55"/>
    <mergeCell ref="L55:Q55"/>
    <mergeCell ref="B54:C54"/>
    <mergeCell ref="D54:E54"/>
    <mergeCell ref="F54:G54"/>
    <mergeCell ref="H54:I54"/>
    <mergeCell ref="J54:K54"/>
    <mergeCell ref="L54:Q54"/>
    <mergeCell ref="B53:C53"/>
    <mergeCell ref="D53:E53"/>
    <mergeCell ref="F53:G53"/>
    <mergeCell ref="H53:I53"/>
    <mergeCell ref="J53:K53"/>
    <mergeCell ref="L53:Q53"/>
    <mergeCell ref="B52:C52"/>
    <mergeCell ref="D52:E52"/>
    <mergeCell ref="F52:G52"/>
    <mergeCell ref="H52:I52"/>
    <mergeCell ref="J52:K52"/>
    <mergeCell ref="L52:Q52"/>
    <mergeCell ref="B51:C51"/>
    <mergeCell ref="D51:E51"/>
    <mergeCell ref="F51:G51"/>
    <mergeCell ref="H51:I51"/>
    <mergeCell ref="J51:K51"/>
    <mergeCell ref="L51:Q51"/>
    <mergeCell ref="B50:C50"/>
    <mergeCell ref="D50:E50"/>
    <mergeCell ref="F50:G50"/>
    <mergeCell ref="H50:I50"/>
    <mergeCell ref="J50:K50"/>
    <mergeCell ref="L50:Q50"/>
    <mergeCell ref="B49:C49"/>
    <mergeCell ref="D49:E49"/>
    <mergeCell ref="F49:G49"/>
    <mergeCell ref="H49:I49"/>
    <mergeCell ref="J49:K49"/>
    <mergeCell ref="L49:Q49"/>
    <mergeCell ref="B48:C48"/>
    <mergeCell ref="D48:E48"/>
    <mergeCell ref="F48:G48"/>
    <mergeCell ref="H48:I48"/>
    <mergeCell ref="J48:K48"/>
    <mergeCell ref="L48:Q48"/>
    <mergeCell ref="B47:C47"/>
    <mergeCell ref="D47:E47"/>
    <mergeCell ref="F47:G47"/>
    <mergeCell ref="H47:I47"/>
    <mergeCell ref="J47:K47"/>
    <mergeCell ref="L47:Q47"/>
    <mergeCell ref="B46:C46"/>
    <mergeCell ref="D46:E46"/>
    <mergeCell ref="F46:G46"/>
    <mergeCell ref="H46:I46"/>
    <mergeCell ref="J46:K46"/>
    <mergeCell ref="L46:Q46"/>
    <mergeCell ref="B45:C45"/>
    <mergeCell ref="D45:E45"/>
    <mergeCell ref="F45:G45"/>
    <mergeCell ref="H45:I45"/>
    <mergeCell ref="J45:K45"/>
    <mergeCell ref="L45:Q45"/>
    <mergeCell ref="B44:C44"/>
    <mergeCell ref="D44:E44"/>
    <mergeCell ref="F44:G44"/>
    <mergeCell ref="H44:I44"/>
    <mergeCell ref="J44:K44"/>
    <mergeCell ref="L44:Q44"/>
    <mergeCell ref="B43:C43"/>
    <mergeCell ref="D43:E43"/>
    <mergeCell ref="F43:G43"/>
    <mergeCell ref="H43:I43"/>
    <mergeCell ref="J43:K43"/>
    <mergeCell ref="L43:Q43"/>
    <mergeCell ref="B42:C42"/>
    <mergeCell ref="D42:E42"/>
    <mergeCell ref="F42:G42"/>
    <mergeCell ref="H42:I42"/>
    <mergeCell ref="J42:K42"/>
    <mergeCell ref="L42:Q42"/>
    <mergeCell ref="B41:C41"/>
    <mergeCell ref="D41:E41"/>
    <mergeCell ref="F41:G41"/>
    <mergeCell ref="H41:I41"/>
    <mergeCell ref="J41:K41"/>
    <mergeCell ref="L41:Q41"/>
    <mergeCell ref="B40:C40"/>
    <mergeCell ref="D40:E40"/>
    <mergeCell ref="F40:G40"/>
    <mergeCell ref="H40:I40"/>
    <mergeCell ref="J40:K40"/>
    <mergeCell ref="L40:Q40"/>
    <mergeCell ref="B39:C39"/>
    <mergeCell ref="D39:E39"/>
    <mergeCell ref="F39:G39"/>
    <mergeCell ref="H39:I39"/>
    <mergeCell ref="J39:K39"/>
    <mergeCell ref="L39:Q39"/>
    <mergeCell ref="B38:C38"/>
    <mergeCell ref="D38:E38"/>
    <mergeCell ref="F38:G38"/>
    <mergeCell ref="H38:I38"/>
    <mergeCell ref="J38:K38"/>
    <mergeCell ref="L38:Q38"/>
    <mergeCell ref="B37:C37"/>
    <mergeCell ref="D37:E37"/>
    <mergeCell ref="F37:G37"/>
    <mergeCell ref="H37:I37"/>
    <mergeCell ref="J37:K37"/>
    <mergeCell ref="L37:Q37"/>
    <mergeCell ref="B36:C36"/>
    <mergeCell ref="D36:E36"/>
    <mergeCell ref="F36:G36"/>
    <mergeCell ref="H36:I36"/>
    <mergeCell ref="J36:K36"/>
    <mergeCell ref="L36:Q36"/>
    <mergeCell ref="B35:C35"/>
    <mergeCell ref="D35:E35"/>
    <mergeCell ref="F35:G35"/>
    <mergeCell ref="H35:I35"/>
    <mergeCell ref="J35:K35"/>
    <mergeCell ref="L35:Q35"/>
    <mergeCell ref="B34:C34"/>
    <mergeCell ref="D34:E34"/>
    <mergeCell ref="F34:G34"/>
    <mergeCell ref="H34:I34"/>
    <mergeCell ref="J34:K34"/>
    <mergeCell ref="L34:Q34"/>
    <mergeCell ref="B33:C33"/>
    <mergeCell ref="D33:E33"/>
    <mergeCell ref="F33:G33"/>
    <mergeCell ref="H33:I33"/>
    <mergeCell ref="J33:K33"/>
    <mergeCell ref="L33:Q33"/>
    <mergeCell ref="B32:C32"/>
    <mergeCell ref="D32:E32"/>
    <mergeCell ref="F32:G32"/>
    <mergeCell ref="H32:I32"/>
    <mergeCell ref="J32:K32"/>
    <mergeCell ref="L32:Q32"/>
    <mergeCell ref="B31:C31"/>
    <mergeCell ref="D31:E31"/>
    <mergeCell ref="F31:G31"/>
    <mergeCell ref="H31:I31"/>
    <mergeCell ref="J31:K31"/>
    <mergeCell ref="L31:Q31"/>
    <mergeCell ref="B30:C30"/>
    <mergeCell ref="D30:E30"/>
    <mergeCell ref="F30:G30"/>
    <mergeCell ref="H30:I30"/>
    <mergeCell ref="J30:K30"/>
    <mergeCell ref="L30:Q30"/>
    <mergeCell ref="B29:C29"/>
    <mergeCell ref="D29:E29"/>
    <mergeCell ref="F29:G29"/>
    <mergeCell ref="H29:I29"/>
    <mergeCell ref="J29:K29"/>
    <mergeCell ref="L29:Q29"/>
    <mergeCell ref="B28:C28"/>
    <mergeCell ref="D28:E28"/>
    <mergeCell ref="F28:G28"/>
    <mergeCell ref="H28:I28"/>
    <mergeCell ref="J28:K28"/>
    <mergeCell ref="L28:Q28"/>
    <mergeCell ref="B27:C27"/>
    <mergeCell ref="D27:E27"/>
    <mergeCell ref="F27:G27"/>
    <mergeCell ref="H27:I27"/>
    <mergeCell ref="J27:K27"/>
    <mergeCell ref="L27:Q27"/>
    <mergeCell ref="B26:C26"/>
    <mergeCell ref="D26:E26"/>
    <mergeCell ref="F26:G26"/>
    <mergeCell ref="H26:I26"/>
    <mergeCell ref="J26:K26"/>
    <mergeCell ref="L26:Q26"/>
    <mergeCell ref="B25:C25"/>
    <mergeCell ref="D25:E25"/>
    <mergeCell ref="F25:G25"/>
    <mergeCell ref="H25:I25"/>
    <mergeCell ref="J25:K25"/>
    <mergeCell ref="L25:Q25"/>
    <mergeCell ref="B24:C24"/>
    <mergeCell ref="D24:E24"/>
    <mergeCell ref="F24:G24"/>
    <mergeCell ref="H24:I24"/>
    <mergeCell ref="J24:K24"/>
    <mergeCell ref="L24:Q24"/>
    <mergeCell ref="B23:C23"/>
    <mergeCell ref="D23:E23"/>
    <mergeCell ref="F23:G23"/>
    <mergeCell ref="H23:I23"/>
    <mergeCell ref="J23:K23"/>
    <mergeCell ref="L23:Q23"/>
    <mergeCell ref="B22:C22"/>
    <mergeCell ref="D22:E22"/>
    <mergeCell ref="F22:G22"/>
    <mergeCell ref="H22:I22"/>
    <mergeCell ref="J22:K22"/>
    <mergeCell ref="L22:Q22"/>
    <mergeCell ref="B21:C21"/>
    <mergeCell ref="D21:E21"/>
    <mergeCell ref="F21:G21"/>
    <mergeCell ref="H21:I21"/>
    <mergeCell ref="J21:K21"/>
    <mergeCell ref="L21:Q21"/>
    <mergeCell ref="B20:C20"/>
    <mergeCell ref="D20:E20"/>
    <mergeCell ref="F20:G20"/>
    <mergeCell ref="H20:I20"/>
    <mergeCell ref="J20:K20"/>
    <mergeCell ref="L20:Q20"/>
    <mergeCell ref="B19:C19"/>
    <mergeCell ref="D19:E19"/>
    <mergeCell ref="F19:G19"/>
    <mergeCell ref="H19:I19"/>
    <mergeCell ref="J19:K19"/>
    <mergeCell ref="L19:Q19"/>
    <mergeCell ref="B18:C18"/>
    <mergeCell ref="D18:E18"/>
    <mergeCell ref="F18:G18"/>
    <mergeCell ref="H18:I18"/>
    <mergeCell ref="J18:K18"/>
    <mergeCell ref="L18:Q18"/>
    <mergeCell ref="B17:C17"/>
    <mergeCell ref="D17:E17"/>
    <mergeCell ref="F17:G17"/>
    <mergeCell ref="H17:I17"/>
    <mergeCell ref="J17:K17"/>
    <mergeCell ref="L17:Q17"/>
    <mergeCell ref="B16:C16"/>
    <mergeCell ref="D16:E16"/>
    <mergeCell ref="F16:G16"/>
    <mergeCell ref="H16:I16"/>
    <mergeCell ref="J16:K16"/>
    <mergeCell ref="L16:Q16"/>
    <mergeCell ref="B15:C15"/>
    <mergeCell ref="D15:E15"/>
    <mergeCell ref="F15:G15"/>
    <mergeCell ref="H15:I15"/>
    <mergeCell ref="J15:K15"/>
    <mergeCell ref="L15:Q15"/>
    <mergeCell ref="B14:C14"/>
    <mergeCell ref="D14:E14"/>
    <mergeCell ref="F14:G14"/>
    <mergeCell ref="H14:I14"/>
    <mergeCell ref="J14:K14"/>
    <mergeCell ref="L14:Q14"/>
    <mergeCell ref="B13:C13"/>
    <mergeCell ref="D13:E13"/>
    <mergeCell ref="F13:G13"/>
    <mergeCell ref="H13:I13"/>
    <mergeCell ref="J13:K13"/>
    <mergeCell ref="L13:Q13"/>
    <mergeCell ref="B12:C12"/>
    <mergeCell ref="D12:E12"/>
    <mergeCell ref="F12:G12"/>
    <mergeCell ref="H12:I12"/>
    <mergeCell ref="J12:K12"/>
    <mergeCell ref="L12:Q12"/>
    <mergeCell ref="A1:R1"/>
    <mergeCell ref="A2:R2"/>
    <mergeCell ref="A3:R3"/>
    <mergeCell ref="A5:R5"/>
    <mergeCell ref="A6:K6"/>
    <mergeCell ref="A7:K7"/>
    <mergeCell ref="L10:Q10"/>
    <mergeCell ref="B11:C11"/>
    <mergeCell ref="D11:E11"/>
    <mergeCell ref="F11:G11"/>
    <mergeCell ref="H11:I11"/>
    <mergeCell ref="J11:K11"/>
    <mergeCell ref="L11:Q11"/>
    <mergeCell ref="A8:E8"/>
    <mergeCell ref="B10:C10"/>
    <mergeCell ref="D10:E10"/>
    <mergeCell ref="F10:G10"/>
    <mergeCell ref="H10:I10"/>
    <mergeCell ref="J10:K10"/>
  </mergeCells>
  <pageMargins left="0.70866141732283472" right="0.70866141732283472" top="0.74803149606299213" bottom="0.74803149606299213" header="0.31496062992125984" footer="0.31496062992125984"/>
  <pageSetup paperSize="8" scale="54"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tabColor rgb="FFCCC0DA"/>
  </sheetPr>
  <dimension ref="A1:I47"/>
  <sheetViews>
    <sheetView workbookViewId="0"/>
  </sheetViews>
  <sheetFormatPr defaultColWidth="25.5703125" defaultRowHeight="15" x14ac:dyDescent="0.25"/>
  <cols>
    <col min="1" max="1" width="2.5703125" style="1" customWidth="1"/>
    <col min="2" max="2" width="77.5703125" style="1" customWidth="1"/>
    <col min="3" max="16384" width="25.5703125" style="1"/>
  </cols>
  <sheetData>
    <row r="1" spans="1:9" customFormat="1" ht="40.35" customHeight="1" x14ac:dyDescent="0.25">
      <c r="A1" s="300" t="s">
        <v>22</v>
      </c>
      <c r="B1" s="7" t="s">
        <v>873</v>
      </c>
      <c r="C1" s="7"/>
      <c r="D1" s="7"/>
      <c r="E1" s="7"/>
      <c r="F1" s="7"/>
      <c r="G1" s="7"/>
    </row>
    <row r="2" spans="1:9" customFormat="1" x14ac:dyDescent="0.25">
      <c r="C2" s="301" t="s">
        <v>326</v>
      </c>
      <c r="D2" s="85" t="s">
        <v>426</v>
      </c>
      <c r="E2" s="85" t="s">
        <v>426</v>
      </c>
      <c r="F2" s="85" t="s">
        <v>426</v>
      </c>
    </row>
    <row r="3" spans="1:9" ht="32.1" customHeight="1" thickBot="1" x14ac:dyDescent="0.3">
      <c r="A3" s="425"/>
      <c r="B3" s="425" t="s">
        <v>874</v>
      </c>
      <c r="C3" s="29"/>
      <c r="D3" s="29"/>
      <c r="E3" s="29"/>
      <c r="F3" s="426"/>
      <c r="I3"/>
    </row>
    <row r="4" spans="1:9" customFormat="1" ht="15" customHeight="1" x14ac:dyDescent="0.25"/>
    <row r="5" spans="1:9" customFormat="1" ht="25.35" customHeight="1" x14ac:dyDescent="0.25">
      <c r="B5" s="21" t="s">
        <v>875</v>
      </c>
    </row>
    <row r="6" spans="1:9" customFormat="1" ht="30.75" thickBot="1" x14ac:dyDescent="0.3">
      <c r="B6" s="302" t="s">
        <v>876</v>
      </c>
      <c r="C6" s="27"/>
      <c r="D6" s="72"/>
      <c r="E6" s="72"/>
    </row>
    <row r="7" spans="1:9" customFormat="1" ht="15.75" thickBot="1" x14ac:dyDescent="0.3">
      <c r="B7" s="302" t="s">
        <v>877</v>
      </c>
      <c r="C7" s="303"/>
      <c r="D7" s="304"/>
      <c r="E7" s="304"/>
      <c r="H7" s="307"/>
      <c r="I7" s="57"/>
    </row>
    <row r="8" spans="1:9" customFormat="1" x14ac:dyDescent="0.25">
      <c r="B8" s="305"/>
      <c r="H8" s="307"/>
      <c r="I8" s="57"/>
    </row>
    <row r="9" spans="1:9" customFormat="1" ht="25.35" customHeight="1" x14ac:dyDescent="0.25">
      <c r="B9" s="21" t="s">
        <v>878</v>
      </c>
      <c r="H9" s="307"/>
      <c r="I9" s="57"/>
    </row>
    <row r="10" spans="1:9" customFormat="1" ht="30.75" thickBot="1" x14ac:dyDescent="0.3">
      <c r="B10" s="302" t="s">
        <v>879</v>
      </c>
      <c r="C10" s="27"/>
      <c r="D10" s="72"/>
      <c r="E10" s="72"/>
      <c r="H10" s="307"/>
    </row>
    <row r="11" spans="1:9" customFormat="1" ht="15.75" thickBot="1" x14ac:dyDescent="0.3">
      <c r="B11" s="302" t="s">
        <v>880</v>
      </c>
      <c r="C11" s="303"/>
      <c r="D11" s="304"/>
      <c r="E11" s="304"/>
    </row>
    <row r="12" spans="1:9" customFormat="1" ht="15.75" thickBot="1" x14ac:dyDescent="0.3">
      <c r="B12" s="302" t="s">
        <v>881</v>
      </c>
      <c r="C12" s="303"/>
      <c r="D12" s="304"/>
      <c r="E12" s="304"/>
    </row>
    <row r="13" spans="1:9" customFormat="1" x14ac:dyDescent="0.25">
      <c r="B13" s="305"/>
    </row>
    <row r="14" spans="1:9" customFormat="1" ht="25.35" customHeight="1" x14ac:dyDescent="0.25">
      <c r="B14" s="21" t="s">
        <v>882</v>
      </c>
    </row>
    <row r="15" spans="1:9" customFormat="1" ht="30.75" thickBot="1" x14ac:dyDescent="0.3">
      <c r="B15" s="302" t="s">
        <v>883</v>
      </c>
      <c r="C15" s="27"/>
      <c r="D15" s="72"/>
      <c r="E15" s="72"/>
    </row>
    <row r="16" spans="1:9" customFormat="1" ht="15.75" thickBot="1" x14ac:dyDescent="0.3">
      <c r="B16" s="302" t="s">
        <v>884</v>
      </c>
      <c r="C16" s="303"/>
      <c r="D16" s="304"/>
      <c r="E16" s="304"/>
    </row>
    <row r="17" spans="1:9" customFormat="1" ht="15.75" thickBot="1" x14ac:dyDescent="0.3">
      <c r="B17" s="302" t="s">
        <v>885</v>
      </c>
      <c r="C17" s="303"/>
      <c r="D17" s="304"/>
      <c r="E17" s="304"/>
    </row>
    <row r="18" spans="1:9" customFormat="1" ht="15" customHeight="1" x14ac:dyDescent="0.25">
      <c r="B18" s="95"/>
    </row>
    <row r="19" spans="1:9" ht="32.1" customHeight="1" thickBot="1" x14ac:dyDescent="0.3">
      <c r="A19" s="425"/>
      <c r="B19" s="425" t="s">
        <v>886</v>
      </c>
      <c r="C19" s="29"/>
      <c r="D19" s="29"/>
      <c r="E19" s="29"/>
      <c r="F19" s="426"/>
      <c r="I19"/>
    </row>
    <row r="20" spans="1:9" customFormat="1" ht="15" customHeight="1" x14ac:dyDescent="0.25"/>
    <row r="21" spans="1:9" customFormat="1" ht="25.35" customHeight="1" x14ac:dyDescent="0.25">
      <c r="B21" s="21" t="s">
        <v>887</v>
      </c>
    </row>
    <row r="22" spans="1:9" customFormat="1" ht="45.75" thickBot="1" x14ac:dyDescent="0.3">
      <c r="B22" s="302" t="s">
        <v>888</v>
      </c>
      <c r="C22" s="27"/>
      <c r="D22" s="72"/>
      <c r="E22" s="72"/>
    </row>
    <row r="23" spans="1:9" customFormat="1" ht="15.75" thickBot="1" x14ac:dyDescent="0.3">
      <c r="B23" s="302" t="s">
        <v>889</v>
      </c>
      <c r="C23" s="303"/>
      <c r="D23" s="304"/>
      <c r="E23" s="304"/>
    </row>
    <row r="24" spans="1:9" customFormat="1" ht="15" customHeight="1" x14ac:dyDescent="0.25">
      <c r="B24" s="305"/>
    </row>
    <row r="25" spans="1:9" customFormat="1" ht="25.35" customHeight="1" x14ac:dyDescent="0.25">
      <c r="B25" s="21" t="s">
        <v>890</v>
      </c>
    </row>
    <row r="26" spans="1:9" customFormat="1" ht="30.75" thickBot="1" x14ac:dyDescent="0.3">
      <c r="B26" s="302" t="s">
        <v>891</v>
      </c>
      <c r="C26" s="27"/>
      <c r="D26" s="72"/>
      <c r="E26" s="72"/>
    </row>
    <row r="27" spans="1:9" customFormat="1" ht="15.75" thickBot="1" x14ac:dyDescent="0.3">
      <c r="B27" s="302" t="s">
        <v>892</v>
      </c>
      <c r="C27" s="303"/>
      <c r="D27" s="304"/>
      <c r="E27" s="304"/>
    </row>
    <row r="28" spans="1:9" customFormat="1" ht="30.75" thickBot="1" x14ac:dyDescent="0.3">
      <c r="B28" s="302" t="s">
        <v>893</v>
      </c>
      <c r="C28" s="303"/>
      <c r="D28" s="304"/>
      <c r="E28" s="304"/>
    </row>
    <row r="29" spans="1:9" customFormat="1" ht="15" customHeight="1" x14ac:dyDescent="0.25">
      <c r="B29" s="305"/>
    </row>
    <row r="30" spans="1:9" customFormat="1" ht="25.35" customHeight="1" x14ac:dyDescent="0.25">
      <c r="B30" s="21" t="s">
        <v>894</v>
      </c>
    </row>
    <row r="31" spans="1:9" customFormat="1" ht="30.75" thickBot="1" x14ac:dyDescent="0.3">
      <c r="B31" s="302" t="s">
        <v>895</v>
      </c>
      <c r="C31" s="27"/>
      <c r="D31" s="72"/>
      <c r="E31" s="72"/>
    </row>
    <row r="32" spans="1:9" customFormat="1" ht="15.75" thickBot="1" x14ac:dyDescent="0.3">
      <c r="B32" s="302" t="s">
        <v>896</v>
      </c>
      <c r="C32" s="303"/>
      <c r="D32" s="304"/>
      <c r="E32" s="304"/>
    </row>
    <row r="33" spans="1:9" customFormat="1" ht="30.75" thickBot="1" x14ac:dyDescent="0.3">
      <c r="B33" s="302" t="s">
        <v>897</v>
      </c>
      <c r="C33" s="303"/>
      <c r="D33" s="304"/>
      <c r="E33" s="304"/>
    </row>
    <row r="34" spans="1:9" customFormat="1" ht="25.35" customHeight="1" x14ac:dyDescent="0.25">
      <c r="B34" s="95"/>
    </row>
    <row r="35" spans="1:9" customFormat="1" ht="32.1" customHeight="1" x14ac:dyDescent="0.25"/>
    <row r="36" spans="1:9" ht="32.1" customHeight="1" thickBot="1" x14ac:dyDescent="0.3">
      <c r="A36" s="425"/>
      <c r="B36" s="425" t="s">
        <v>898</v>
      </c>
      <c r="C36" s="29"/>
      <c r="D36" s="29"/>
      <c r="E36" s="29"/>
      <c r="F36" s="426"/>
      <c r="I36"/>
    </row>
    <row r="37" spans="1:9" customFormat="1" ht="15" customHeight="1" x14ac:dyDescent="0.25"/>
    <row r="38" spans="1:9" customFormat="1" ht="25.35" customHeight="1" x14ac:dyDescent="0.25">
      <c r="B38" s="21" t="s">
        <v>899</v>
      </c>
    </row>
    <row r="39" spans="1:9" customFormat="1" ht="45.75" customHeight="1" thickBot="1" x14ac:dyDescent="0.3">
      <c r="B39" s="302" t="s">
        <v>900</v>
      </c>
      <c r="C39" s="303"/>
      <c r="D39" s="304"/>
      <c r="E39" s="304"/>
    </row>
    <row r="40" spans="1:9" customFormat="1" ht="15" customHeight="1" x14ac:dyDescent="0.25">
      <c r="B40" s="305"/>
    </row>
    <row r="41" spans="1:9" customFormat="1" ht="25.35" customHeight="1" x14ac:dyDescent="0.25">
      <c r="B41" s="21" t="s">
        <v>901</v>
      </c>
    </row>
    <row r="42" spans="1:9" customFormat="1" ht="15.75" thickBot="1" x14ac:dyDescent="0.3">
      <c r="B42" s="302" t="s">
        <v>892</v>
      </c>
      <c r="C42" s="303"/>
      <c r="D42" s="304"/>
      <c r="E42" s="304"/>
    </row>
    <row r="43" spans="1:9" customFormat="1" ht="30.75" thickBot="1" x14ac:dyDescent="0.3">
      <c r="B43" s="302" t="s">
        <v>902</v>
      </c>
      <c r="C43" s="303"/>
      <c r="D43" s="304"/>
      <c r="E43" s="304"/>
    </row>
    <row r="44" spans="1:9" customFormat="1" ht="15" customHeight="1" x14ac:dyDescent="0.25">
      <c r="B44" s="305"/>
    </row>
    <row r="45" spans="1:9" customFormat="1" ht="25.35" customHeight="1" x14ac:dyDescent="0.25">
      <c r="B45" s="21" t="s">
        <v>903</v>
      </c>
    </row>
    <row r="46" spans="1:9" customFormat="1" ht="30.75" thickBot="1" x14ac:dyDescent="0.3">
      <c r="B46" s="302" t="s">
        <v>904</v>
      </c>
      <c r="C46" s="303"/>
      <c r="D46" s="304"/>
      <c r="E46" s="304"/>
    </row>
    <row r="47" spans="1:9" customFormat="1" ht="30.75" thickBot="1" x14ac:dyDescent="0.3">
      <c r="B47" s="302" t="s">
        <v>905</v>
      </c>
      <c r="C47" s="303"/>
      <c r="D47" s="304"/>
      <c r="E47" s="304"/>
    </row>
  </sheetData>
  <hyperlinks>
    <hyperlink ref="A1" location="Cover!A1" display="&lt;&lt; Back" xr:uid="{00000000-0004-0000-1A00-000000000000}"/>
  </hyperlinks>
  <pageMargins left="0.7" right="0.7" top="0.75" bottom="0.75" header="0.3" footer="0.3"/>
  <pageSetup paperSize="9" scale="82"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4" tint="0.59999389629810485"/>
  </sheetPr>
  <dimension ref="A1:H87"/>
  <sheetViews>
    <sheetView zoomScaleNormal="100" workbookViewId="0"/>
  </sheetViews>
  <sheetFormatPr defaultColWidth="25.5703125" defaultRowHeight="15" x14ac:dyDescent="0.25"/>
  <cols>
    <col min="1" max="1" width="2.5703125" customWidth="1"/>
    <col min="2" max="2" width="61.42578125" customWidth="1"/>
    <col min="3" max="3" width="21.42578125" customWidth="1"/>
    <col min="4" max="4" width="2.5703125" customWidth="1"/>
    <col min="6" max="6" width="71.5703125" customWidth="1"/>
  </cols>
  <sheetData>
    <row r="1" spans="1:8" ht="40.35" customHeight="1" x14ac:dyDescent="0.25">
      <c r="A1" s="16" t="s">
        <v>22</v>
      </c>
      <c r="B1" s="7" t="s">
        <v>95</v>
      </c>
    </row>
    <row r="2" spans="1:8" ht="20.25" customHeight="1" thickBot="1" x14ac:dyDescent="0.3">
      <c r="A2" s="22"/>
      <c r="B2" s="92" t="s">
        <v>66</v>
      </c>
      <c r="C2" s="22"/>
      <c r="D2" s="22"/>
    </row>
    <row r="3" spans="1:8" s="5" customFormat="1" ht="20.25" customHeight="1" x14ac:dyDescent="0.25">
      <c r="B3" s="10" t="s">
        <v>96</v>
      </c>
      <c r="C3"/>
      <c r="H3"/>
    </row>
    <row r="4" spans="1:8" s="6" customFormat="1" ht="15" customHeight="1" thickBot="1" x14ac:dyDescent="0.3">
      <c r="B4" s="9" t="s">
        <v>67</v>
      </c>
      <c r="C4" s="72">
        <v>0</v>
      </c>
      <c r="E4" s="68" t="s">
        <v>97</v>
      </c>
      <c r="H4"/>
    </row>
    <row r="5" spans="1:8" s="6" customFormat="1" ht="15.75" thickBot="1" x14ac:dyDescent="0.3">
      <c r="B5" s="67" t="s">
        <v>98</v>
      </c>
      <c r="C5" s="74">
        <f>C4</f>
        <v>0</v>
      </c>
      <c r="E5" s="68" t="s">
        <v>48</v>
      </c>
      <c r="H5"/>
    </row>
    <row r="6" spans="1:8" ht="8.1" customHeight="1" x14ac:dyDescent="0.25">
      <c r="B6" s="2"/>
    </row>
    <row r="7" spans="1:8" ht="20.25" customHeight="1" x14ac:dyDescent="0.25">
      <c r="B7" s="10" t="s">
        <v>99</v>
      </c>
    </row>
    <row r="8" spans="1:8" ht="15.75" thickBot="1" x14ac:dyDescent="0.3">
      <c r="B8" s="3" t="s">
        <v>100</v>
      </c>
      <c r="C8" s="27">
        <v>0</v>
      </c>
      <c r="E8" s="68" t="s">
        <v>97</v>
      </c>
    </row>
    <row r="9" spans="1:8" ht="15.75" thickBot="1" x14ac:dyDescent="0.3">
      <c r="B9" s="319" t="s">
        <v>101</v>
      </c>
      <c r="C9" s="317"/>
      <c r="E9" s="63"/>
    </row>
    <row r="10" spans="1:8" ht="15.75" thickBot="1" x14ac:dyDescent="0.3">
      <c r="B10" s="3" t="s">
        <v>102</v>
      </c>
      <c r="C10" s="27">
        <v>0</v>
      </c>
      <c r="E10" s="68" t="s">
        <v>97</v>
      </c>
    </row>
    <row r="11" spans="1:8" ht="15.75" thickBot="1" x14ac:dyDescent="0.3">
      <c r="B11" s="3" t="s">
        <v>103</v>
      </c>
      <c r="C11" s="27">
        <v>0</v>
      </c>
      <c r="E11" s="68" t="s">
        <v>97</v>
      </c>
    </row>
    <row r="12" spans="1:8" ht="15.75" thickBot="1" x14ac:dyDescent="0.3">
      <c r="B12" s="66" t="s">
        <v>104</v>
      </c>
      <c r="C12" s="74">
        <f>C8+C10+C11</f>
        <v>0</v>
      </c>
      <c r="E12" s="63" t="s">
        <v>48</v>
      </c>
    </row>
    <row r="13" spans="1:8" ht="8.1" customHeight="1" x14ac:dyDescent="0.25">
      <c r="B13" s="2"/>
    </row>
    <row r="14" spans="1:8" ht="15.75" thickBot="1" x14ac:dyDescent="0.3">
      <c r="B14" s="4" t="s">
        <v>105</v>
      </c>
      <c r="C14" s="75">
        <f>C5+C12</f>
        <v>0</v>
      </c>
      <c r="E14" s="63" t="s">
        <v>48</v>
      </c>
    </row>
    <row r="15" spans="1:8" ht="13.5" customHeight="1" x14ac:dyDescent="0.25">
      <c r="C15" t="s">
        <v>49</v>
      </c>
    </row>
    <row r="16" spans="1:8" ht="15.95" customHeight="1" x14ac:dyDescent="0.25">
      <c r="B16" s="14" t="s">
        <v>106</v>
      </c>
    </row>
    <row r="17" spans="1:7" ht="16.5" customHeight="1" thickBot="1" x14ac:dyDescent="0.3">
      <c r="B17" s="3" t="s">
        <v>107</v>
      </c>
      <c r="C17" s="27">
        <v>0</v>
      </c>
      <c r="E17" s="68" t="s">
        <v>97</v>
      </c>
    </row>
    <row r="18" spans="1:7" ht="16.5" customHeight="1" thickBot="1" x14ac:dyDescent="0.3">
      <c r="B18" s="3" t="s">
        <v>108</v>
      </c>
      <c r="C18" s="27">
        <v>0</v>
      </c>
      <c r="E18" s="68" t="s">
        <v>97</v>
      </c>
    </row>
    <row r="19" spans="1:7" s="465" customFormat="1" ht="16.5" customHeight="1" x14ac:dyDescent="0.25">
      <c r="B19" s="462" t="s">
        <v>109</v>
      </c>
      <c r="C19" s="467">
        <v>0</v>
      </c>
      <c r="E19" s="468" t="s">
        <v>97</v>
      </c>
    </row>
    <row r="20" spans="1:7" ht="16.5" customHeight="1" x14ac:dyDescent="0.25">
      <c r="B20" s="3" t="s">
        <v>110</v>
      </c>
      <c r="C20" s="27">
        <v>0</v>
      </c>
      <c r="E20" s="68" t="s">
        <v>97</v>
      </c>
    </row>
    <row r="21" spans="1:7" ht="16.5" customHeight="1" x14ac:dyDescent="0.25">
      <c r="B21" s="3" t="s">
        <v>111</v>
      </c>
      <c r="C21" s="27">
        <v>0</v>
      </c>
      <c r="E21" s="68" t="s">
        <v>97</v>
      </c>
    </row>
    <row r="22" spans="1:7" ht="16.5" customHeight="1" thickBot="1" x14ac:dyDescent="0.3">
      <c r="B22" s="3" t="s">
        <v>112</v>
      </c>
      <c r="C22" s="27">
        <v>0</v>
      </c>
      <c r="E22" s="68" t="s">
        <v>97</v>
      </c>
    </row>
    <row r="23" spans="1:7" ht="16.5" customHeight="1" thickBot="1" x14ac:dyDescent="0.3">
      <c r="B23" s="3" t="s">
        <v>113</v>
      </c>
      <c r="C23" s="72">
        <v>0</v>
      </c>
      <c r="E23" s="68" t="s">
        <v>97</v>
      </c>
    </row>
    <row r="24" spans="1:7" ht="16.5" customHeight="1" thickBot="1" x14ac:dyDescent="0.3">
      <c r="B24" s="3" t="s">
        <v>114</v>
      </c>
      <c r="C24" s="135">
        <v>0</v>
      </c>
      <c r="E24" s="68" t="s">
        <v>97</v>
      </c>
    </row>
    <row r="25" spans="1:7" ht="10.5" customHeight="1" thickBot="1" x14ac:dyDescent="0.3">
      <c r="B25" s="3"/>
      <c r="C25" s="142"/>
    </row>
    <row r="26" spans="1:7" ht="15" customHeight="1" thickBot="1" x14ac:dyDescent="0.3">
      <c r="B26" s="4" t="s">
        <v>115</v>
      </c>
      <c r="C26" s="75">
        <f>SUM(C17:C24)</f>
        <v>0</v>
      </c>
      <c r="E26" s="63" t="s">
        <v>48</v>
      </c>
    </row>
    <row r="27" spans="1:7" ht="15.95" customHeight="1" x14ac:dyDescent="0.25">
      <c r="B27" s="86"/>
      <c r="C27" s="87"/>
      <c r="E27" s="63"/>
    </row>
    <row r="28" spans="1:7" ht="9.75" customHeight="1" x14ac:dyDescent="0.25">
      <c r="C28" s="142"/>
    </row>
    <row r="29" spans="1:7" ht="14.25" customHeight="1" thickBot="1" x14ac:dyDescent="0.3">
      <c r="B29" s="4" t="s">
        <v>71</v>
      </c>
      <c r="C29" s="75">
        <f>C14+C26</f>
        <v>0</v>
      </c>
      <c r="E29" s="63" t="s">
        <v>48</v>
      </c>
    </row>
    <row r="30" spans="1:7" ht="13.5" customHeight="1" x14ac:dyDescent="0.25"/>
    <row r="31" spans="1:7" ht="13.5" customHeight="1" x14ac:dyDescent="0.25"/>
    <row r="32" spans="1:7" ht="20.25" customHeight="1" thickBot="1" x14ac:dyDescent="0.3">
      <c r="A32" s="22"/>
      <c r="B32" s="92" t="s">
        <v>72</v>
      </c>
      <c r="C32" s="22" t="s">
        <v>49</v>
      </c>
      <c r="D32" s="22"/>
      <c r="G32" s="30"/>
    </row>
    <row r="33" spans="2:7" ht="15" customHeight="1" thickBot="1" x14ac:dyDescent="0.3">
      <c r="B33" s="3" t="s">
        <v>73</v>
      </c>
      <c r="C33" s="27">
        <v>0</v>
      </c>
      <c r="E33" s="68" t="s">
        <v>97</v>
      </c>
      <c r="G33" s="30"/>
    </row>
    <row r="34" spans="2:7" ht="15" customHeight="1" thickBot="1" x14ac:dyDescent="0.3">
      <c r="B34" s="3" t="s">
        <v>116</v>
      </c>
      <c r="C34" s="27">
        <f>-'AP (Non-Current Assets)'!D21-'AP (Non-Current Assets)'!D44</f>
        <v>0</v>
      </c>
      <c r="E34" s="63" t="s">
        <v>117</v>
      </c>
      <c r="G34" s="30"/>
    </row>
    <row r="35" spans="2:7" ht="15" customHeight="1" thickBot="1" x14ac:dyDescent="0.3">
      <c r="B35" s="3" t="s">
        <v>118</v>
      </c>
      <c r="C35" s="27">
        <f>-'AP (Non-Current Assets)'!D33</f>
        <v>0</v>
      </c>
      <c r="E35" s="63" t="s">
        <v>117</v>
      </c>
      <c r="G35" s="30"/>
    </row>
    <row r="36" spans="2:7" ht="15" customHeight="1" thickBot="1" x14ac:dyDescent="0.3">
      <c r="B36" s="373" t="s">
        <v>119</v>
      </c>
      <c r="C36" s="398">
        <f>-'AP (Non-Current Assets)'!D66-'AP (Non-Current Assets)'!D77</f>
        <v>0</v>
      </c>
      <c r="D36" s="396"/>
      <c r="E36" s="397" t="s">
        <v>117</v>
      </c>
      <c r="F36" s="396"/>
      <c r="G36" s="30"/>
    </row>
    <row r="37" spans="2:7" ht="15.75" thickBot="1" x14ac:dyDescent="0.3">
      <c r="B37" s="319" t="s">
        <v>120</v>
      </c>
      <c r="C37" s="317"/>
      <c r="E37" s="63"/>
    </row>
    <row r="38" spans="2:7" ht="15" customHeight="1" thickBot="1" x14ac:dyDescent="0.3">
      <c r="B38" s="3" t="s">
        <v>102</v>
      </c>
      <c r="C38" s="27">
        <v>0</v>
      </c>
      <c r="E38" s="68" t="s">
        <v>97</v>
      </c>
      <c r="G38" s="30"/>
    </row>
    <row r="39" spans="2:7" ht="15" customHeight="1" thickBot="1" x14ac:dyDescent="0.3">
      <c r="B39" s="3" t="s">
        <v>103</v>
      </c>
      <c r="C39" s="27">
        <v>0</v>
      </c>
      <c r="E39" s="68" t="s">
        <v>97</v>
      </c>
      <c r="G39" s="30"/>
    </row>
    <row r="40" spans="2:7" ht="15.75" thickBot="1" x14ac:dyDescent="0.3">
      <c r="B40" s="319" t="s">
        <v>74</v>
      </c>
      <c r="C40" s="317"/>
      <c r="E40" s="63"/>
    </row>
    <row r="41" spans="2:7" ht="15" customHeight="1" thickBot="1" x14ac:dyDescent="0.3">
      <c r="B41" s="3" t="s">
        <v>102</v>
      </c>
      <c r="C41" s="27">
        <v>0</v>
      </c>
      <c r="E41" s="68" t="s">
        <v>97</v>
      </c>
      <c r="G41" s="30"/>
    </row>
    <row r="42" spans="2:7" ht="15" customHeight="1" thickBot="1" x14ac:dyDescent="0.3">
      <c r="B42" s="3" t="s">
        <v>103</v>
      </c>
      <c r="C42" s="27">
        <v>0</v>
      </c>
      <c r="E42" s="68" t="s">
        <v>97</v>
      </c>
      <c r="G42" s="30"/>
    </row>
    <row r="43" spans="2:7" ht="15.75" thickBot="1" x14ac:dyDescent="0.3">
      <c r="B43" s="319" t="s">
        <v>78</v>
      </c>
      <c r="C43" s="317"/>
      <c r="E43" s="63"/>
    </row>
    <row r="44" spans="2:7" ht="15" customHeight="1" thickBot="1" x14ac:dyDescent="0.3">
      <c r="B44" s="3" t="s">
        <v>102</v>
      </c>
      <c r="C44" s="27">
        <v>0</v>
      </c>
      <c r="E44" s="68" t="s">
        <v>97</v>
      </c>
      <c r="G44" s="30"/>
    </row>
    <row r="45" spans="2:7" ht="15" customHeight="1" thickBot="1" x14ac:dyDescent="0.3">
      <c r="B45" s="3" t="s">
        <v>103</v>
      </c>
      <c r="C45" s="27">
        <v>0</v>
      </c>
      <c r="E45" s="68" t="s">
        <v>97</v>
      </c>
      <c r="G45" s="30"/>
    </row>
    <row r="46" spans="2:7" ht="15" customHeight="1" thickBot="1" x14ac:dyDescent="0.3">
      <c r="B46" s="3" t="s">
        <v>121</v>
      </c>
      <c r="C46" s="27">
        <v>0</v>
      </c>
      <c r="E46" s="68" t="s">
        <v>97</v>
      </c>
      <c r="G46" s="30"/>
    </row>
    <row r="47" spans="2:7" ht="15" customHeight="1" thickBot="1" x14ac:dyDescent="0.3">
      <c r="B47" s="3" t="s">
        <v>82</v>
      </c>
      <c r="C47" s="27">
        <v>0</v>
      </c>
      <c r="E47" s="68" t="s">
        <v>97</v>
      </c>
      <c r="G47" s="30"/>
    </row>
    <row r="48" spans="2:7" ht="8.1" customHeight="1" x14ac:dyDescent="0.25">
      <c r="B48" s="2"/>
      <c r="C48" s="6"/>
      <c r="G48" s="30"/>
    </row>
    <row r="49" spans="1:7" ht="15" customHeight="1" thickBot="1" x14ac:dyDescent="0.3">
      <c r="B49" s="4" t="s">
        <v>122</v>
      </c>
      <c r="C49" s="73">
        <f>SUM(C33:C47)</f>
        <v>0</v>
      </c>
      <c r="E49" s="63" t="s">
        <v>48</v>
      </c>
      <c r="G49" s="30"/>
    </row>
    <row r="50" spans="1:7" ht="15" customHeight="1" x14ac:dyDescent="0.25">
      <c r="B50" s="86"/>
      <c r="C50" s="87"/>
      <c r="E50" s="63"/>
      <c r="G50" s="30"/>
    </row>
    <row r="51" spans="1:7" ht="15" customHeight="1" x14ac:dyDescent="0.25">
      <c r="B51" s="14" t="s">
        <v>123</v>
      </c>
      <c r="G51" s="30"/>
    </row>
    <row r="52" spans="1:7" ht="15" customHeight="1" thickBot="1" x14ac:dyDescent="0.3">
      <c r="B52" s="3" t="s">
        <v>124</v>
      </c>
      <c r="C52" s="27">
        <v>0</v>
      </c>
      <c r="E52" s="68" t="s">
        <v>97</v>
      </c>
      <c r="G52" s="30"/>
    </row>
    <row r="53" spans="1:7" ht="15" customHeight="1" thickBot="1" x14ac:dyDescent="0.3">
      <c r="B53" s="3" t="s">
        <v>125</v>
      </c>
      <c r="C53" s="27">
        <v>0</v>
      </c>
      <c r="E53" s="68" t="s">
        <v>97</v>
      </c>
      <c r="G53" s="30"/>
    </row>
    <row r="54" spans="1:7" ht="15" customHeight="1" thickBot="1" x14ac:dyDescent="0.3">
      <c r="B54" s="373" t="s">
        <v>77</v>
      </c>
      <c r="C54" s="398">
        <f>-'AP (Non-Current Assets)'!D55-'AP (Non-Current Assets)'!D58-'AP (Non-Current Assets)'!D57</f>
        <v>0</v>
      </c>
      <c r="D54" s="396"/>
      <c r="E54" s="399" t="s">
        <v>117</v>
      </c>
      <c r="F54" s="396"/>
      <c r="G54" s="30"/>
    </row>
    <row r="55" spans="1:7" ht="15" customHeight="1" thickBot="1" x14ac:dyDescent="0.3">
      <c r="B55" s="3" t="s">
        <v>126</v>
      </c>
      <c r="C55" s="27">
        <v>0</v>
      </c>
      <c r="E55" s="68" t="s">
        <v>97</v>
      </c>
      <c r="G55" s="30"/>
    </row>
    <row r="56" spans="1:7" ht="15" customHeight="1" thickBot="1" x14ac:dyDescent="0.3">
      <c r="B56" s="3" t="s">
        <v>127</v>
      </c>
      <c r="C56" s="27">
        <v>0</v>
      </c>
      <c r="E56" s="68" t="s">
        <v>97</v>
      </c>
      <c r="G56" s="30"/>
    </row>
    <row r="57" spans="1:7" ht="15" customHeight="1" thickBot="1" x14ac:dyDescent="0.3">
      <c r="B57" s="3" t="s">
        <v>113</v>
      </c>
      <c r="C57" s="27">
        <v>0</v>
      </c>
      <c r="E57" s="68" t="s">
        <v>97</v>
      </c>
      <c r="G57" s="30"/>
    </row>
    <row r="58" spans="1:7" ht="15" customHeight="1" thickBot="1" x14ac:dyDescent="0.3">
      <c r="B58" s="3" t="s">
        <v>128</v>
      </c>
      <c r="C58" s="135">
        <v>0</v>
      </c>
      <c r="E58" s="68" t="s">
        <v>97</v>
      </c>
      <c r="G58" s="30"/>
    </row>
    <row r="59" spans="1:7" ht="15" customHeight="1" thickBot="1" x14ac:dyDescent="0.3">
      <c r="B59" s="3"/>
      <c r="C59" s="142"/>
      <c r="G59" s="30"/>
    </row>
    <row r="60" spans="1:7" ht="15" customHeight="1" thickBot="1" x14ac:dyDescent="0.3">
      <c r="B60" s="4" t="s">
        <v>129</v>
      </c>
      <c r="C60" s="75">
        <f>SUM(C52:C58)</f>
        <v>0</v>
      </c>
      <c r="E60" s="63" t="s">
        <v>48</v>
      </c>
      <c r="G60" s="30"/>
    </row>
    <row r="61" spans="1:7" ht="15" customHeight="1" x14ac:dyDescent="0.25">
      <c r="B61" s="86"/>
      <c r="C61" s="87"/>
      <c r="E61" s="63"/>
      <c r="G61" s="30"/>
    </row>
    <row r="62" spans="1:7" ht="15" customHeight="1" thickBot="1" x14ac:dyDescent="0.3">
      <c r="B62" s="4" t="s">
        <v>83</v>
      </c>
      <c r="C62" s="75">
        <f>C49+C60</f>
        <v>0</v>
      </c>
      <c r="E62" s="63" t="s">
        <v>48</v>
      </c>
      <c r="G62" s="30"/>
    </row>
    <row r="63" spans="1:7" ht="8.1" customHeight="1" x14ac:dyDescent="0.25">
      <c r="C63" t="s">
        <v>49</v>
      </c>
      <c r="G63" s="30"/>
    </row>
    <row r="64" spans="1:7" ht="20.25" customHeight="1" thickBot="1" x14ac:dyDescent="0.3">
      <c r="A64" s="22"/>
      <c r="B64" s="92" t="s">
        <v>130</v>
      </c>
      <c r="C64" s="91">
        <f>C29-C62</f>
        <v>0</v>
      </c>
      <c r="D64" s="22"/>
      <c r="E64" s="63" t="s">
        <v>48</v>
      </c>
      <c r="G64" s="30"/>
    </row>
    <row r="65" spans="1:7" ht="8.1" customHeight="1" x14ac:dyDescent="0.25">
      <c r="A65" s="13"/>
      <c r="B65" s="13"/>
      <c r="D65" s="13"/>
      <c r="G65" s="30"/>
    </row>
    <row r="66" spans="1:7" ht="20.25" customHeight="1" x14ac:dyDescent="0.25">
      <c r="B66" s="14" t="s">
        <v>131</v>
      </c>
      <c r="G66" s="30"/>
    </row>
    <row r="67" spans="1:7" ht="15" customHeight="1" thickBot="1" x14ac:dyDescent="0.3">
      <c r="B67" s="3" t="s">
        <v>85</v>
      </c>
      <c r="C67" s="27">
        <v>0</v>
      </c>
      <c r="E67" s="68" t="s">
        <v>97</v>
      </c>
      <c r="G67" s="30"/>
    </row>
    <row r="68" spans="1:7" ht="15" customHeight="1" x14ac:dyDescent="0.25">
      <c r="C68" t="s">
        <v>49</v>
      </c>
      <c r="G68" s="30"/>
    </row>
    <row r="69" spans="1:7" ht="20.25" customHeight="1" thickBot="1" x14ac:dyDescent="0.3">
      <c r="A69" s="22"/>
      <c r="B69" s="92" t="s">
        <v>132</v>
      </c>
      <c r="C69" s="91">
        <f>C64-C67</f>
        <v>0</v>
      </c>
      <c r="D69" s="22"/>
      <c r="E69" s="63" t="s">
        <v>48</v>
      </c>
      <c r="F69" s="143"/>
    </row>
    <row r="70" spans="1:7" ht="15" customHeight="1" x14ac:dyDescent="0.25">
      <c r="A70" s="70"/>
      <c r="C70" t="s">
        <v>49</v>
      </c>
    </row>
    <row r="71" spans="1:7" ht="15" customHeight="1" thickBot="1" x14ac:dyDescent="0.3">
      <c r="A71" s="69"/>
      <c r="B71" s="3" t="s">
        <v>133</v>
      </c>
      <c r="C71" s="72">
        <v>0</v>
      </c>
      <c r="E71" s="68" t="s">
        <v>97</v>
      </c>
    </row>
    <row r="72" spans="1:7" ht="15" customHeight="1" thickBot="1" x14ac:dyDescent="0.3">
      <c r="A72" s="13"/>
      <c r="B72" s="3" t="s">
        <v>134</v>
      </c>
      <c r="C72" s="72">
        <v>0</v>
      </c>
      <c r="E72" s="68" t="s">
        <v>97</v>
      </c>
    </row>
    <row r="73" spans="1:7" ht="20.25" customHeight="1" thickBot="1" x14ac:dyDescent="0.3">
      <c r="B73" s="92" t="s">
        <v>135</v>
      </c>
      <c r="C73" s="91">
        <f>SUM(C71:C72)</f>
        <v>0</v>
      </c>
      <c r="D73" s="22"/>
      <c r="E73" s="63" t="s">
        <v>48</v>
      </c>
    </row>
    <row r="74" spans="1:7" ht="15" customHeight="1" x14ac:dyDescent="0.25">
      <c r="B74" s="2"/>
      <c r="C74" s="72"/>
      <c r="E74" s="68"/>
    </row>
    <row r="75" spans="1:7" ht="16.5" thickBot="1" x14ac:dyDescent="0.3">
      <c r="B75" s="92" t="s">
        <v>88</v>
      </c>
      <c r="C75" s="76">
        <f>C69+C73</f>
        <v>0</v>
      </c>
      <c r="D75" s="22"/>
      <c r="E75" s="63" t="s">
        <v>48</v>
      </c>
    </row>
    <row r="76" spans="1:7" ht="15.75" x14ac:dyDescent="0.25">
      <c r="B76" s="70"/>
      <c r="C76" s="71"/>
      <c r="D76" s="70"/>
    </row>
    <row r="77" spans="1:7" ht="16.5" thickBot="1" x14ac:dyDescent="0.3">
      <c r="B77" s="286" t="s">
        <v>136</v>
      </c>
      <c r="C77" s="287"/>
      <c r="D77" s="69"/>
      <c r="E77" s="63" t="s">
        <v>137</v>
      </c>
    </row>
    <row r="78" spans="1:7" x14ac:dyDescent="0.25">
      <c r="B78" s="13"/>
      <c r="C78" s="13"/>
      <c r="D78" s="13"/>
    </row>
    <row r="79" spans="1:7" x14ac:dyDescent="0.25">
      <c r="B79" s="14" t="s">
        <v>138</v>
      </c>
    </row>
    <row r="80" spans="1:7" ht="15.75" thickBot="1" x14ac:dyDescent="0.3">
      <c r="B80" s="3" t="s">
        <v>139</v>
      </c>
      <c r="C80" s="27">
        <v>0</v>
      </c>
      <c r="E80" s="68" t="s">
        <v>97</v>
      </c>
    </row>
    <row r="84" spans="2:3" x14ac:dyDescent="0.25">
      <c r="B84" s="307"/>
      <c r="C84" s="57"/>
    </row>
    <row r="85" spans="2:3" x14ac:dyDescent="0.25">
      <c r="B85" s="307"/>
      <c r="C85" s="57"/>
    </row>
    <row r="86" spans="2:3" x14ac:dyDescent="0.25">
      <c r="B86" s="307"/>
      <c r="C86" s="57"/>
    </row>
    <row r="87" spans="2:3" x14ac:dyDescent="0.25">
      <c r="B87" s="307"/>
      <c r="C87" s="57"/>
    </row>
  </sheetData>
  <hyperlinks>
    <hyperlink ref="A1" location="Cover!A1" display="&lt;&lt; Back" xr:uid="{00000000-0004-0000-0200-000000000000}"/>
  </hyperlink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H88"/>
  <sheetViews>
    <sheetView zoomScaleNormal="100" workbookViewId="0"/>
  </sheetViews>
  <sheetFormatPr defaultColWidth="25.5703125" defaultRowHeight="15" x14ac:dyDescent="0.25"/>
  <cols>
    <col min="1" max="1" width="2.5703125" style="57" customWidth="1"/>
    <col min="2" max="2" width="68" style="57" bestFit="1" customWidth="1"/>
    <col min="3" max="3" width="21.42578125" style="57" customWidth="1"/>
    <col min="4" max="4" width="2.5703125" style="57" customWidth="1"/>
    <col min="5" max="5" width="25.5703125" style="63"/>
    <col min="6" max="6" width="28.5703125" style="57" bestFit="1" customWidth="1"/>
    <col min="7" max="16384" width="25.5703125" style="57"/>
  </cols>
  <sheetData>
    <row r="1" spans="1:8" ht="40.35" customHeight="1" x14ac:dyDescent="0.25">
      <c r="A1" s="23" t="s">
        <v>22</v>
      </c>
      <c r="B1" s="7" t="s">
        <v>140</v>
      </c>
      <c r="C1" s="7"/>
      <c r="F1" s="307"/>
    </row>
    <row r="2" spans="1:8" customFormat="1" ht="20.25" customHeight="1" thickBot="1" x14ac:dyDescent="0.3">
      <c r="A2" s="22"/>
      <c r="B2" s="92" t="s">
        <v>32</v>
      </c>
      <c r="C2" s="22"/>
      <c r="D2" s="22"/>
    </row>
    <row r="3" spans="1:8" s="55" customFormat="1" ht="20.25" customHeight="1" x14ac:dyDescent="0.25">
      <c r="B3" s="10" t="s">
        <v>141</v>
      </c>
      <c r="C3" s="57"/>
      <c r="E3" s="64"/>
      <c r="H3" s="57"/>
    </row>
    <row r="4" spans="1:8" s="55" customFormat="1" ht="15.75" thickBot="1" x14ac:dyDescent="0.3">
      <c r="B4" s="400" t="s">
        <v>33</v>
      </c>
      <c r="C4" s="401">
        <v>0</v>
      </c>
      <c r="D4" s="400"/>
      <c r="E4" s="402" t="s">
        <v>97</v>
      </c>
      <c r="F4" s="406"/>
      <c r="H4" s="57"/>
    </row>
    <row r="5" spans="1:8" s="55" customFormat="1" ht="15.75" thickBot="1" x14ac:dyDescent="0.3">
      <c r="B5" s="400" t="s">
        <v>35</v>
      </c>
      <c r="C5" s="403">
        <f>'AP (Financial Assets) '!B26</f>
        <v>0</v>
      </c>
      <c r="D5" s="400"/>
      <c r="E5" s="402" t="s">
        <v>117</v>
      </c>
      <c r="H5" s="57"/>
    </row>
    <row r="6" spans="1:8" s="55" customFormat="1" ht="15.75" thickBot="1" x14ac:dyDescent="0.3">
      <c r="B6" s="400" t="s">
        <v>36</v>
      </c>
      <c r="C6" s="401">
        <v>0</v>
      </c>
      <c r="D6" s="400"/>
      <c r="E6" s="402" t="s">
        <v>97</v>
      </c>
      <c r="H6" s="57"/>
    </row>
    <row r="7" spans="1:8" s="55" customFormat="1" ht="15.75" thickBot="1" x14ac:dyDescent="0.3">
      <c r="B7" s="405" t="s">
        <v>142</v>
      </c>
      <c r="C7" s="403">
        <f>'AP (Refundable Loans)'!B36</f>
        <v>0</v>
      </c>
      <c r="D7" s="400"/>
      <c r="E7" s="402" t="s">
        <v>117</v>
      </c>
      <c r="F7" s="406"/>
      <c r="H7" s="57"/>
    </row>
    <row r="8" spans="1:8" s="55" customFormat="1" ht="15.75" thickBot="1" x14ac:dyDescent="0.3">
      <c r="B8" s="405" t="s">
        <v>143</v>
      </c>
      <c r="C8" s="403">
        <f>+'AP (Refundable Loans)'!B43</f>
        <v>0</v>
      </c>
      <c r="D8" s="400"/>
      <c r="E8" s="402" t="s">
        <v>117</v>
      </c>
      <c r="F8" s="406"/>
      <c r="H8" s="57"/>
    </row>
    <row r="9" spans="1:8" s="55" customFormat="1" ht="15.75" thickBot="1" x14ac:dyDescent="0.3">
      <c r="B9" s="400" t="s">
        <v>144</v>
      </c>
      <c r="C9" s="403">
        <f>'AP (Related Party)'!D14+'AP (Related Party)'!D26</f>
        <v>0</v>
      </c>
      <c r="D9" s="400"/>
      <c r="E9" s="402" t="s">
        <v>117</v>
      </c>
      <c r="H9" s="57"/>
    </row>
    <row r="10" spans="1:8" s="55" customFormat="1" ht="15.75" thickBot="1" x14ac:dyDescent="0.3">
      <c r="B10" s="400" t="s">
        <v>145</v>
      </c>
      <c r="C10" s="403">
        <f>'AP (Loans Receivable)'!D14+'AP (Loans Receivable)'!D26</f>
        <v>0</v>
      </c>
      <c r="D10" s="400"/>
      <c r="E10" s="402" t="s">
        <v>117</v>
      </c>
      <c r="H10" s="57"/>
    </row>
    <row r="11" spans="1:8" s="55" customFormat="1" ht="15.75" thickBot="1" x14ac:dyDescent="0.3">
      <c r="B11" s="400" t="s">
        <v>46</v>
      </c>
      <c r="C11" s="401">
        <v>0</v>
      </c>
      <c r="D11" s="400"/>
      <c r="E11" s="402" t="s">
        <v>97</v>
      </c>
      <c r="H11" s="57"/>
    </row>
    <row r="12" spans="1:8" s="55" customFormat="1" ht="6" customHeight="1" x14ac:dyDescent="0.25">
      <c r="B12" s="400"/>
      <c r="C12" s="404"/>
      <c r="D12" s="400"/>
      <c r="E12" s="402"/>
      <c r="H12" s="57"/>
    </row>
    <row r="13" spans="1:8" s="55" customFormat="1" ht="15.75" thickBot="1" x14ac:dyDescent="0.3">
      <c r="B13" s="4" t="s">
        <v>146</v>
      </c>
      <c r="C13" s="103">
        <f>SUM(C4:C11)</f>
        <v>0</v>
      </c>
      <c r="D13"/>
      <c r="E13" s="63" t="s">
        <v>48</v>
      </c>
      <c r="H13" s="57"/>
    </row>
    <row r="14" spans="1:8" s="55" customFormat="1" x14ac:dyDescent="0.25">
      <c r="C14" s="60"/>
      <c r="E14" s="64"/>
      <c r="H14" s="57"/>
    </row>
    <row r="15" spans="1:8" ht="20.25" customHeight="1" x14ac:dyDescent="0.25">
      <c r="B15" s="10" t="s">
        <v>147</v>
      </c>
    </row>
    <row r="16" spans="1:8" ht="15.75" thickBot="1" x14ac:dyDescent="0.3">
      <c r="B16" s="57" t="s">
        <v>35</v>
      </c>
      <c r="C16" s="288">
        <f>'AP (Financial Assets) '!B27</f>
        <v>0</v>
      </c>
      <c r="E16" s="63" t="s">
        <v>117</v>
      </c>
    </row>
    <row r="17" spans="2:5" ht="15.75" thickBot="1" x14ac:dyDescent="0.3">
      <c r="B17" s="57" t="s">
        <v>144</v>
      </c>
      <c r="C17" s="288">
        <f>'AP (Related Party)'!D15+'AP (Related Party)'!D27</f>
        <v>0</v>
      </c>
      <c r="E17" s="63" t="s">
        <v>117</v>
      </c>
    </row>
    <row r="18" spans="2:5" ht="15.75" thickBot="1" x14ac:dyDescent="0.3">
      <c r="B18" s="57" t="s">
        <v>145</v>
      </c>
      <c r="C18" s="288">
        <f>'AP (Loans Receivable)'!D15+'AP (Loans Receivable)'!D27</f>
        <v>0</v>
      </c>
      <c r="E18" s="63" t="s">
        <v>117</v>
      </c>
    </row>
    <row r="19" spans="2:5" ht="15.75" thickBot="1" x14ac:dyDescent="0.3">
      <c r="B19" s="57" t="s">
        <v>41</v>
      </c>
      <c r="C19" s="288">
        <f>'AP (Non-Current Assets)'!D13</f>
        <v>0</v>
      </c>
      <c r="E19" s="63" t="s">
        <v>117</v>
      </c>
    </row>
    <row r="20" spans="2:5" ht="15.75" thickBot="1" x14ac:dyDescent="0.3">
      <c r="B20" s="57" t="s">
        <v>42</v>
      </c>
      <c r="C20" s="288">
        <f>'AP (Non-Current Assets)'!D25</f>
        <v>0</v>
      </c>
      <c r="E20" s="63" t="s">
        <v>117</v>
      </c>
    </row>
    <row r="21" spans="2:5" ht="15.75" thickBot="1" x14ac:dyDescent="0.3">
      <c r="B21" s="57" t="s">
        <v>43</v>
      </c>
      <c r="C21" s="288">
        <f>'AP (Non-Current Assets)'!D36</f>
        <v>0</v>
      </c>
      <c r="E21" s="63" t="s">
        <v>117</v>
      </c>
    </row>
    <row r="22" spans="2:5" ht="15.75" thickBot="1" x14ac:dyDescent="0.3">
      <c r="B22" s="57" t="s">
        <v>44</v>
      </c>
      <c r="C22" s="288">
        <f>'AP (Non-Current Assets)'!D48</f>
        <v>0</v>
      </c>
      <c r="E22" s="63" t="s">
        <v>117</v>
      </c>
    </row>
    <row r="23" spans="2:5" customFormat="1" ht="15.75" thickBot="1" x14ac:dyDescent="0.3">
      <c r="B23" s="319" t="s">
        <v>45</v>
      </c>
      <c r="C23" s="317"/>
      <c r="E23" s="63"/>
    </row>
    <row r="24" spans="2:5" ht="15.75" thickBot="1" x14ac:dyDescent="0.3">
      <c r="B24" s="57" t="s">
        <v>148</v>
      </c>
      <c r="C24" s="288">
        <f>'AP (Non-Current Assets)'!D59</f>
        <v>0</v>
      </c>
      <c r="E24" s="63" t="s">
        <v>117</v>
      </c>
    </row>
    <row r="25" spans="2:5" ht="15.75" thickBot="1" x14ac:dyDescent="0.3">
      <c r="B25" s="57" t="s">
        <v>149</v>
      </c>
      <c r="C25" s="288">
        <f>'AP (Non-Current Assets)'!D70</f>
        <v>0</v>
      </c>
      <c r="E25" s="63" t="s">
        <v>117</v>
      </c>
    </row>
    <row r="26" spans="2:5" ht="15.75" thickBot="1" x14ac:dyDescent="0.3">
      <c r="B26" s="57" t="s">
        <v>150</v>
      </c>
      <c r="C26" s="288">
        <f>'AP (Non-Current Assets)'!D81</f>
        <v>0</v>
      </c>
      <c r="E26" s="63" t="s">
        <v>117</v>
      </c>
    </row>
    <row r="27" spans="2:5" ht="15.75" thickBot="1" x14ac:dyDescent="0.3">
      <c r="B27" s="57" t="s">
        <v>46</v>
      </c>
      <c r="C27" s="54">
        <v>0</v>
      </c>
      <c r="E27" s="63" t="s">
        <v>97</v>
      </c>
    </row>
    <row r="28" spans="2:5" ht="8.25" customHeight="1" x14ac:dyDescent="0.25">
      <c r="C28" s="60"/>
    </row>
    <row r="29" spans="2:5" ht="16.5" customHeight="1" thickBot="1" x14ac:dyDescent="0.3">
      <c r="B29" s="4" t="s">
        <v>151</v>
      </c>
      <c r="C29" s="103">
        <f>SUM(C16:C27)</f>
        <v>0</v>
      </c>
      <c r="D29"/>
      <c r="E29" s="63" t="s">
        <v>48</v>
      </c>
    </row>
    <row r="30" spans="2:5" ht="8.1" customHeight="1" x14ac:dyDescent="0.25"/>
    <row r="31" spans="2:5" ht="15.75" thickBot="1" x14ac:dyDescent="0.3">
      <c r="B31" s="4" t="s">
        <v>47</v>
      </c>
      <c r="C31" s="103">
        <f>C13+C29</f>
        <v>0</v>
      </c>
      <c r="E31" s="63" t="s">
        <v>48</v>
      </c>
    </row>
    <row r="32" spans="2:5" ht="8.1" customHeight="1" x14ac:dyDescent="0.25">
      <c r="C32" s="57" t="s">
        <v>49</v>
      </c>
    </row>
    <row r="33" spans="1:6" customFormat="1" ht="20.25" customHeight="1" thickBot="1" x14ac:dyDescent="0.3">
      <c r="A33" s="22"/>
      <c r="B33" s="92" t="s">
        <v>50</v>
      </c>
      <c r="C33" s="22" t="s">
        <v>49</v>
      </c>
      <c r="D33" s="22"/>
    </row>
    <row r="34" spans="1:6" ht="20.25" customHeight="1" x14ac:dyDescent="0.25">
      <c r="B34" s="10" t="s">
        <v>152</v>
      </c>
      <c r="C34" s="57" t="s">
        <v>49</v>
      </c>
    </row>
    <row r="35" spans="1:6" ht="15.75" thickBot="1" x14ac:dyDescent="0.3">
      <c r="B35" s="396" t="s">
        <v>153</v>
      </c>
      <c r="C35" s="403">
        <f>'AP (Refundable Loans)'!B15</f>
        <v>0</v>
      </c>
      <c r="D35" s="396"/>
      <c r="E35" s="397" t="s">
        <v>117</v>
      </c>
      <c r="F35" s="307"/>
    </row>
    <row r="36" spans="1:6" ht="15.75" thickBot="1" x14ac:dyDescent="0.3">
      <c r="B36" s="396" t="s">
        <v>154</v>
      </c>
      <c r="C36" s="403">
        <f>'AP (Refundable Loans)'!B28</f>
        <v>0</v>
      </c>
      <c r="D36" s="396"/>
      <c r="E36" s="397" t="s">
        <v>117</v>
      </c>
      <c r="F36" s="307"/>
    </row>
    <row r="37" spans="1:6" ht="15.75" thickBot="1" x14ac:dyDescent="0.3">
      <c r="B37" s="396" t="s">
        <v>155</v>
      </c>
      <c r="C37" s="403">
        <f>'AP (Related Party)'!D38+'AP (Related Party)'!D50</f>
        <v>0</v>
      </c>
      <c r="D37" s="396"/>
      <c r="E37" s="397" t="s">
        <v>117</v>
      </c>
    </row>
    <row r="38" spans="1:6" ht="15.75" thickBot="1" x14ac:dyDescent="0.3">
      <c r="B38" s="396" t="s">
        <v>156</v>
      </c>
      <c r="C38" s="403">
        <f>'AP (Borrowings)'!D14+'AP (Borrowings)'!D26</f>
        <v>0</v>
      </c>
      <c r="D38" s="396"/>
      <c r="E38" s="397" t="s">
        <v>117</v>
      </c>
    </row>
    <row r="39" spans="1:6" ht="15.75" thickBot="1" x14ac:dyDescent="0.3">
      <c r="B39" s="396" t="s">
        <v>53</v>
      </c>
      <c r="C39" s="401">
        <v>0</v>
      </c>
      <c r="D39" s="396"/>
      <c r="E39" s="397" t="s">
        <v>97</v>
      </c>
    </row>
    <row r="40" spans="1:6" ht="15.75" thickBot="1" x14ac:dyDescent="0.3">
      <c r="B40" s="465" t="s">
        <v>54</v>
      </c>
      <c r="C40" s="401">
        <v>0</v>
      </c>
      <c r="D40" s="396"/>
      <c r="E40" s="397" t="s">
        <v>97</v>
      </c>
    </row>
    <row r="41" spans="1:6" ht="15.75" thickBot="1" x14ac:dyDescent="0.3">
      <c r="B41" s="396" t="s">
        <v>55</v>
      </c>
      <c r="C41" s="401">
        <v>0</v>
      </c>
      <c r="D41" s="396"/>
      <c r="E41" s="397" t="s">
        <v>97</v>
      </c>
    </row>
    <row r="42" spans="1:6" ht="15.75" thickBot="1" x14ac:dyDescent="0.3">
      <c r="B42" s="396" t="s">
        <v>56</v>
      </c>
      <c r="C42" s="401">
        <v>0</v>
      </c>
      <c r="D42" s="396"/>
      <c r="E42" s="397" t="s">
        <v>97</v>
      </c>
    </row>
    <row r="43" spans="1:6" ht="15.75" thickBot="1" x14ac:dyDescent="0.3">
      <c r="B43" s="396" t="s">
        <v>57</v>
      </c>
      <c r="C43" s="401">
        <v>0</v>
      </c>
      <c r="D43" s="396"/>
      <c r="E43" s="397" t="s">
        <v>97</v>
      </c>
    </row>
    <row r="44" spans="1:6" ht="8.1" customHeight="1" x14ac:dyDescent="0.25">
      <c r="B44" s="396"/>
      <c r="C44" s="404"/>
      <c r="D44" s="396"/>
      <c r="E44" s="397"/>
    </row>
    <row r="45" spans="1:6" ht="15.75" thickBot="1" x14ac:dyDescent="0.3">
      <c r="B45" s="393" t="s">
        <v>157</v>
      </c>
      <c r="C45" s="407">
        <f>SUM(C35:C43)</f>
        <v>0</v>
      </c>
      <c r="D45" s="396"/>
      <c r="E45" s="397" t="s">
        <v>48</v>
      </c>
    </row>
    <row r="46" spans="1:6" ht="8.1" customHeight="1" x14ac:dyDescent="0.25">
      <c r="B46" s="396"/>
      <c r="C46" s="396"/>
      <c r="D46" s="396"/>
      <c r="E46" s="397"/>
    </row>
    <row r="47" spans="1:6" ht="8.1" customHeight="1" x14ac:dyDescent="0.25">
      <c r="B47" s="396"/>
      <c r="C47" s="396"/>
      <c r="D47" s="396"/>
      <c r="E47" s="397"/>
    </row>
    <row r="48" spans="1:6" ht="20.25" customHeight="1" x14ac:dyDescent="0.25">
      <c r="B48" s="408" t="s">
        <v>158</v>
      </c>
      <c r="C48" s="396"/>
      <c r="D48" s="396"/>
      <c r="E48" s="397"/>
    </row>
    <row r="49" spans="1:6" ht="15.75" thickBot="1" x14ac:dyDescent="0.3">
      <c r="B49" s="396" t="s">
        <v>153</v>
      </c>
      <c r="C49" s="403">
        <f>'AP (Refundable Loans)'!B16</f>
        <v>0</v>
      </c>
      <c r="D49" s="396"/>
      <c r="E49" s="397" t="s">
        <v>117</v>
      </c>
      <c r="F49" s="307"/>
    </row>
    <row r="50" spans="1:6" ht="15.75" thickBot="1" x14ac:dyDescent="0.3">
      <c r="B50" s="396" t="s">
        <v>154</v>
      </c>
      <c r="C50" s="403">
        <f>'AP (Refundable Loans)'!B29</f>
        <v>0</v>
      </c>
      <c r="D50" s="396"/>
      <c r="E50" s="397" t="s">
        <v>117</v>
      </c>
      <c r="F50" s="307"/>
    </row>
    <row r="51" spans="1:6" ht="15.75" thickBot="1" x14ac:dyDescent="0.3">
      <c r="B51" s="57" t="s">
        <v>155</v>
      </c>
      <c r="C51" s="288">
        <f>'AP (Related Party)'!D39+'AP (Related Party)'!D51</f>
        <v>0</v>
      </c>
      <c r="E51" s="63" t="s">
        <v>117</v>
      </c>
    </row>
    <row r="52" spans="1:6" ht="15.75" thickBot="1" x14ac:dyDescent="0.3">
      <c r="B52" s="57" t="s">
        <v>156</v>
      </c>
      <c r="C52" s="288">
        <f>'AP (Borrowings)'!D15+'AP (Borrowings)'!D27</f>
        <v>0</v>
      </c>
      <c r="E52" s="63" t="s">
        <v>117</v>
      </c>
    </row>
    <row r="53" spans="1:6" ht="15.75" thickBot="1" x14ac:dyDescent="0.3">
      <c r="B53" s="57" t="s">
        <v>53</v>
      </c>
      <c r="C53" s="54">
        <v>0</v>
      </c>
      <c r="E53" s="63" t="s">
        <v>97</v>
      </c>
    </row>
    <row r="54" spans="1:6" ht="15.75" thickBot="1" x14ac:dyDescent="0.3">
      <c r="B54" s="57" t="s">
        <v>56</v>
      </c>
      <c r="C54" s="54">
        <v>0</v>
      </c>
      <c r="E54" s="63" t="s">
        <v>97</v>
      </c>
    </row>
    <row r="55" spans="1:6" ht="15.75" thickBot="1" x14ac:dyDescent="0.3">
      <c r="B55" s="57" t="s">
        <v>57</v>
      </c>
      <c r="C55" s="54">
        <v>0</v>
      </c>
      <c r="E55" s="63" t="s">
        <v>97</v>
      </c>
    </row>
    <row r="56" spans="1:6" ht="8.1" customHeight="1" x14ac:dyDescent="0.25">
      <c r="C56" s="60"/>
    </row>
    <row r="57" spans="1:6" ht="15.75" thickBot="1" x14ac:dyDescent="0.3">
      <c r="B57" s="4" t="s">
        <v>159</v>
      </c>
      <c r="C57" s="103">
        <f>SUM(C49:C55)</f>
        <v>0</v>
      </c>
      <c r="D57"/>
      <c r="E57" s="63" t="s">
        <v>48</v>
      </c>
    </row>
    <row r="58" spans="1:6" ht="8.1" customHeight="1" x14ac:dyDescent="0.25">
      <c r="C58" s="56"/>
    </row>
    <row r="59" spans="1:6" ht="8.1" customHeight="1" x14ac:dyDescent="0.25">
      <c r="C59" s="56"/>
    </row>
    <row r="60" spans="1:6" ht="8.1" customHeight="1" x14ac:dyDescent="0.25">
      <c r="C60" s="56"/>
    </row>
    <row r="61" spans="1:6" ht="15" customHeight="1" thickBot="1" x14ac:dyDescent="0.3">
      <c r="B61" s="4" t="s">
        <v>58</v>
      </c>
      <c r="C61" s="103">
        <f>C45+C57</f>
        <v>0</v>
      </c>
      <c r="E61" s="63" t="s">
        <v>48</v>
      </c>
    </row>
    <row r="62" spans="1:6" ht="8.1" customHeight="1" x14ac:dyDescent="0.25"/>
    <row r="63" spans="1:6" ht="20.25" customHeight="1" thickBot="1" x14ac:dyDescent="0.3">
      <c r="A63" s="59"/>
      <c r="B63" s="90" t="s">
        <v>59</v>
      </c>
      <c r="C63" s="61">
        <f>C31-C61</f>
        <v>0</v>
      </c>
      <c r="D63" s="58"/>
      <c r="E63" s="64" t="s">
        <v>48</v>
      </c>
    </row>
    <row r="64" spans="1:6" x14ac:dyDescent="0.25">
      <c r="C64" s="56"/>
    </row>
    <row r="65" spans="1:8" customFormat="1" ht="20.25" customHeight="1" thickBot="1" x14ac:dyDescent="0.3">
      <c r="A65" s="22"/>
      <c r="B65" s="92" t="s">
        <v>60</v>
      </c>
      <c r="C65" s="22"/>
      <c r="D65" s="22"/>
    </row>
    <row r="66" spans="1:8" ht="15.75" thickBot="1" x14ac:dyDescent="0.3">
      <c r="B66" s="57" t="s">
        <v>61</v>
      </c>
      <c r="C66" s="54">
        <v>0</v>
      </c>
      <c r="E66" s="63" t="s">
        <v>97</v>
      </c>
    </row>
    <row r="67" spans="1:8" ht="15.75" thickBot="1" x14ac:dyDescent="0.3">
      <c r="B67" s="57" t="s">
        <v>62</v>
      </c>
      <c r="C67" s="54">
        <v>0</v>
      </c>
      <c r="E67" s="63" t="s">
        <v>97</v>
      </c>
    </row>
    <row r="68" spans="1:8" x14ac:dyDescent="0.25">
      <c r="B68" s="57" t="s">
        <v>63</v>
      </c>
      <c r="C68" s="62">
        <v>0</v>
      </c>
      <c r="E68" s="63" t="s">
        <v>97</v>
      </c>
    </row>
    <row r="69" spans="1:8" ht="8.1" customHeight="1" x14ac:dyDescent="0.25">
      <c r="C69" s="60"/>
    </row>
    <row r="70" spans="1:8" ht="20.25" customHeight="1" thickBot="1" x14ac:dyDescent="0.3">
      <c r="A70" s="59"/>
      <c r="B70" s="90" t="s">
        <v>64</v>
      </c>
      <c r="C70" s="61">
        <f>SUM(C66:C68)</f>
        <v>0</v>
      </c>
      <c r="D70" s="58"/>
      <c r="E70" s="64" t="s">
        <v>48</v>
      </c>
    </row>
    <row r="71" spans="1:8" x14ac:dyDescent="0.25">
      <c r="C71" s="60"/>
    </row>
    <row r="72" spans="1:8" ht="16.5" thickBot="1" x14ac:dyDescent="0.3">
      <c r="A72" s="58"/>
      <c r="B72" s="92" t="s">
        <v>89</v>
      </c>
      <c r="C72" s="58" t="s">
        <v>49</v>
      </c>
      <c r="D72" s="58"/>
    </row>
    <row r="73" spans="1:8" x14ac:dyDescent="0.25">
      <c r="B73" s="10" t="s">
        <v>160</v>
      </c>
      <c r="C73" s="60"/>
    </row>
    <row r="74" spans="1:8" ht="15.75" thickBot="1" x14ac:dyDescent="0.3">
      <c r="B74" s="57" t="s">
        <v>90</v>
      </c>
      <c r="C74" s="54">
        <v>0</v>
      </c>
      <c r="E74" s="63" t="s">
        <v>97</v>
      </c>
    </row>
    <row r="75" spans="1:8" ht="15.75" thickBot="1" x14ac:dyDescent="0.3">
      <c r="B75" s="57" t="s">
        <v>91</v>
      </c>
      <c r="C75" s="54">
        <v>0</v>
      </c>
      <c r="E75" s="63" t="s">
        <v>97</v>
      </c>
    </row>
    <row r="76" spans="1:8" x14ac:dyDescent="0.25">
      <c r="B76" s="10" t="s">
        <v>30</v>
      </c>
      <c r="C76" s="60"/>
    </row>
    <row r="77" spans="1:8" ht="15.75" thickBot="1" x14ac:dyDescent="0.3">
      <c r="B77" s="57" t="s">
        <v>90</v>
      </c>
      <c r="C77" s="54">
        <v>0</v>
      </c>
      <c r="E77" s="63" t="s">
        <v>97</v>
      </c>
    </row>
    <row r="78" spans="1:8" ht="15.75" thickBot="1" x14ac:dyDescent="0.3">
      <c r="B78" s="57" t="s">
        <v>91</v>
      </c>
      <c r="C78" s="54">
        <v>0</v>
      </c>
      <c r="E78" s="63" t="s">
        <v>97</v>
      </c>
    </row>
    <row r="79" spans="1:8" x14ac:dyDescent="0.25">
      <c r="C79" s="60"/>
    </row>
    <row r="80" spans="1:8" customFormat="1" ht="15" customHeight="1" x14ac:dyDescent="0.25">
      <c r="A80" s="70"/>
      <c r="C80" s="71"/>
      <c r="D80" s="70"/>
      <c r="E80" s="63"/>
      <c r="H80" s="57"/>
    </row>
    <row r="81" spans="1:5" customFormat="1" ht="15" customHeight="1" thickBot="1" x14ac:dyDescent="0.3">
      <c r="A81" s="69"/>
      <c r="B81" s="286" t="s">
        <v>161</v>
      </c>
      <c r="C81" s="69"/>
      <c r="D81" s="69"/>
      <c r="E81" s="63" t="s">
        <v>137</v>
      </c>
    </row>
    <row r="82" spans="1:5" customFormat="1" ht="15" customHeight="1" x14ac:dyDescent="0.25">
      <c r="A82" s="13"/>
      <c r="C82" s="13"/>
      <c r="D82" s="13"/>
      <c r="E82" s="63"/>
    </row>
    <row r="85" spans="1:5" x14ac:dyDescent="0.25">
      <c r="B85" s="307"/>
    </row>
    <row r="86" spans="1:5" x14ac:dyDescent="0.25">
      <c r="B86" s="307"/>
    </row>
    <row r="87" spans="1:5" x14ac:dyDescent="0.25">
      <c r="B87" s="307"/>
    </row>
    <row r="88" spans="1:5" x14ac:dyDescent="0.25">
      <c r="B88" s="307"/>
    </row>
  </sheetData>
  <hyperlinks>
    <hyperlink ref="A1" location="Cover!A1" display="&lt;&lt; Back" xr:uid="{00000000-0004-0000-0300-000000000000}"/>
  </hyperlink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45"/>
  <sheetViews>
    <sheetView workbookViewId="0"/>
  </sheetViews>
  <sheetFormatPr defaultColWidth="8.5703125" defaultRowHeight="15" x14ac:dyDescent="0.25"/>
  <cols>
    <col min="1" max="1" width="50.5703125" style="42" customWidth="1"/>
    <col min="2" max="2" width="13.5703125" style="49" customWidth="1"/>
    <col min="3" max="3" width="1" style="113" customWidth="1"/>
    <col min="4" max="4" width="25" style="42" customWidth="1"/>
    <col min="5" max="16384" width="8.5703125" style="42"/>
  </cols>
  <sheetData>
    <row r="1" spans="1:8" customFormat="1" ht="40.35" customHeight="1" x14ac:dyDescent="0.25">
      <c r="A1" s="7" t="s">
        <v>162</v>
      </c>
      <c r="C1" s="124"/>
    </row>
    <row r="2" spans="1:8" customFormat="1" ht="15" customHeight="1" x14ac:dyDescent="0.25">
      <c r="A2" s="24" t="s">
        <v>21</v>
      </c>
      <c r="C2" s="63"/>
    </row>
    <row r="3" spans="1:8" s="39" customFormat="1" x14ac:dyDescent="0.25">
      <c r="A3" s="37"/>
      <c r="B3" s="38" t="s">
        <v>25</v>
      </c>
      <c r="C3" s="125"/>
      <c r="H3"/>
    </row>
    <row r="4" spans="1:8" s="39" customFormat="1" x14ac:dyDescent="0.25">
      <c r="A4" s="37"/>
      <c r="B4" s="38" t="s">
        <v>163</v>
      </c>
      <c r="C4" s="125"/>
      <c r="H4"/>
    </row>
    <row r="5" spans="1:8" x14ac:dyDescent="0.25">
      <c r="A5" s="40" t="s">
        <v>164</v>
      </c>
      <c r="B5" s="41"/>
      <c r="H5"/>
    </row>
    <row r="6" spans="1:8" x14ac:dyDescent="0.25">
      <c r="A6" s="43" t="s">
        <v>165</v>
      </c>
      <c r="B6" s="41"/>
      <c r="H6"/>
    </row>
    <row r="7" spans="1:8" x14ac:dyDescent="0.25">
      <c r="A7" s="44" t="s">
        <v>166</v>
      </c>
      <c r="B7" s="45"/>
      <c r="H7"/>
    </row>
    <row r="8" spans="1:8" x14ac:dyDescent="0.25">
      <c r="A8" s="46" t="s">
        <v>167</v>
      </c>
      <c r="B8" s="45"/>
      <c r="H8"/>
    </row>
    <row r="9" spans="1:8" x14ac:dyDescent="0.25">
      <c r="A9" s="44" t="s">
        <v>168</v>
      </c>
      <c r="B9" s="45"/>
      <c r="H9"/>
    </row>
    <row r="10" spans="1:8" x14ac:dyDescent="0.25">
      <c r="A10" s="44" t="s">
        <v>169</v>
      </c>
      <c r="B10" s="45"/>
      <c r="H10"/>
    </row>
    <row r="11" spans="1:8" x14ac:dyDescent="0.25">
      <c r="A11" s="44" t="s">
        <v>170</v>
      </c>
      <c r="B11" s="45"/>
      <c r="H11"/>
    </row>
    <row r="12" spans="1:8" x14ac:dyDescent="0.25">
      <c r="A12" s="44" t="s">
        <v>171</v>
      </c>
      <c r="B12" s="45"/>
      <c r="H12"/>
    </row>
    <row r="13" spans="1:8" x14ac:dyDescent="0.25">
      <c r="A13" s="44" t="s">
        <v>172</v>
      </c>
      <c r="B13" s="47">
        <f>SUM(B7:B12)</f>
        <v>0</v>
      </c>
      <c r="C13" s="113" t="s">
        <v>48</v>
      </c>
      <c r="H13"/>
    </row>
    <row r="14" spans="1:8" x14ac:dyDescent="0.25">
      <c r="A14" s="48"/>
      <c r="B14" s="96"/>
      <c r="H14"/>
    </row>
    <row r="15" spans="1:8" x14ac:dyDescent="0.25">
      <c r="A15" s="40" t="s">
        <v>173</v>
      </c>
      <c r="B15" s="41"/>
      <c r="H15"/>
    </row>
    <row r="16" spans="1:8" x14ac:dyDescent="0.25">
      <c r="A16" s="43" t="s">
        <v>165</v>
      </c>
      <c r="B16" s="41"/>
      <c r="H16"/>
    </row>
    <row r="17" spans="1:8" x14ac:dyDescent="0.25">
      <c r="A17" s="44" t="s">
        <v>166</v>
      </c>
      <c r="B17" s="45"/>
      <c r="H17"/>
    </row>
    <row r="18" spans="1:8" x14ac:dyDescent="0.25">
      <c r="A18" s="46" t="s">
        <v>167</v>
      </c>
      <c r="B18" s="45"/>
      <c r="H18"/>
    </row>
    <row r="19" spans="1:8" x14ac:dyDescent="0.25">
      <c r="A19" s="44" t="s">
        <v>168</v>
      </c>
      <c r="B19" s="45"/>
      <c r="H19"/>
    </row>
    <row r="20" spans="1:8" x14ac:dyDescent="0.25">
      <c r="A20" s="44" t="s">
        <v>169</v>
      </c>
      <c r="B20" s="45"/>
      <c r="H20"/>
    </row>
    <row r="21" spans="1:8" x14ac:dyDescent="0.25">
      <c r="A21" s="44" t="s">
        <v>170</v>
      </c>
      <c r="B21" s="45"/>
      <c r="H21"/>
    </row>
    <row r="22" spans="1:8" x14ac:dyDescent="0.25">
      <c r="A22" s="44" t="s">
        <v>171</v>
      </c>
      <c r="B22" s="45"/>
      <c r="H22"/>
    </row>
    <row r="23" spans="1:8" x14ac:dyDescent="0.25">
      <c r="A23" s="44" t="s">
        <v>172</v>
      </c>
      <c r="B23" s="47">
        <f>SUM(B17:B22)</f>
        <v>0</v>
      </c>
      <c r="C23" s="113" t="s">
        <v>48</v>
      </c>
      <c r="H23"/>
    </row>
    <row r="24" spans="1:8" ht="8.1" customHeight="1" x14ac:dyDescent="0.25">
      <c r="A24" s="121"/>
      <c r="B24" s="122"/>
      <c r="H24"/>
    </row>
    <row r="25" spans="1:8" x14ac:dyDescent="0.25">
      <c r="A25" s="123" t="s">
        <v>174</v>
      </c>
      <c r="B25" s="122"/>
      <c r="H25"/>
    </row>
    <row r="26" spans="1:8" x14ac:dyDescent="0.25">
      <c r="A26" s="123" t="s">
        <v>175</v>
      </c>
      <c r="B26" s="47">
        <f>B13+B23-B27</f>
        <v>0</v>
      </c>
      <c r="C26" s="113" t="s">
        <v>48</v>
      </c>
      <c r="H26"/>
    </row>
    <row r="27" spans="1:8" x14ac:dyDescent="0.25">
      <c r="A27" s="123" t="s">
        <v>176</v>
      </c>
      <c r="B27" s="127">
        <v>0</v>
      </c>
      <c r="C27" s="113" t="s">
        <v>97</v>
      </c>
      <c r="H27"/>
    </row>
    <row r="28" spans="1:8" x14ac:dyDescent="0.25">
      <c r="H28"/>
    </row>
    <row r="29" spans="1:8" x14ac:dyDescent="0.25">
      <c r="A29" s="40" t="s">
        <v>177</v>
      </c>
      <c r="B29" s="38" t="s">
        <v>163</v>
      </c>
      <c r="D29"/>
      <c r="H29"/>
    </row>
    <row r="30" spans="1:8" x14ac:dyDescent="0.25">
      <c r="A30" s="111"/>
      <c r="B30" s="38"/>
      <c r="D30"/>
      <c r="H30"/>
    </row>
    <row r="31" spans="1:8" x14ac:dyDescent="0.25">
      <c r="A31" s="44" t="s">
        <v>178</v>
      </c>
      <c r="B31" s="45"/>
      <c r="D31" t="s">
        <v>179</v>
      </c>
      <c r="H31"/>
    </row>
    <row r="32" spans="1:8" x14ac:dyDescent="0.25">
      <c r="A32" s="46" t="s">
        <v>180</v>
      </c>
      <c r="B32" s="45"/>
      <c r="D32"/>
      <c r="H32"/>
    </row>
    <row r="33" spans="1:8" x14ac:dyDescent="0.25">
      <c r="A33" s="44" t="s">
        <v>181</v>
      </c>
      <c r="B33" s="45"/>
      <c r="D33"/>
      <c r="H33"/>
    </row>
    <row r="34" spans="1:8" x14ac:dyDescent="0.25">
      <c r="A34" s="44" t="s">
        <v>182</v>
      </c>
      <c r="B34" s="45"/>
      <c r="D34"/>
      <c r="H34"/>
    </row>
    <row r="35" spans="1:8" x14ac:dyDescent="0.25">
      <c r="A35" s="44" t="s">
        <v>183</v>
      </c>
      <c r="B35" s="45"/>
      <c r="D35"/>
      <c r="H35"/>
    </row>
    <row r="36" spans="1:8" x14ac:dyDescent="0.25">
      <c r="A36" s="112" t="s">
        <v>184</v>
      </c>
      <c r="B36" s="47">
        <f>SUM(B31:B35)</f>
        <v>0</v>
      </c>
      <c r="C36" s="113" t="s">
        <v>48</v>
      </c>
      <c r="D36"/>
      <c r="H36"/>
    </row>
    <row r="37" spans="1:8" x14ac:dyDescent="0.25">
      <c r="A37" s="123"/>
      <c r="B37" s="122"/>
      <c r="H37"/>
    </row>
    <row r="38" spans="1:8" x14ac:dyDescent="0.25">
      <c r="B38" s="49">
        <f>B13+B23-B36</f>
        <v>0</v>
      </c>
      <c r="C38" s="113" t="s">
        <v>137</v>
      </c>
      <c r="H38"/>
    </row>
    <row r="39" spans="1:8" x14ac:dyDescent="0.25">
      <c r="H39"/>
    </row>
    <row r="40" spans="1:8" ht="47.25" customHeight="1" x14ac:dyDescent="0.25">
      <c r="A40" s="268" t="s">
        <v>185</v>
      </c>
      <c r="B40" s="47">
        <v>0</v>
      </c>
      <c r="C40" s="113" t="s">
        <v>97</v>
      </c>
      <c r="H40"/>
    </row>
    <row r="42" spans="1:8" x14ac:dyDescent="0.25">
      <c r="A42" s="307"/>
      <c r="B42" s="57"/>
    </row>
    <row r="43" spans="1:8" x14ac:dyDescent="0.25">
      <c r="A43" s="307"/>
      <c r="B43" s="57"/>
    </row>
    <row r="44" spans="1:8" x14ac:dyDescent="0.25">
      <c r="A44" s="307"/>
      <c r="B44" s="57"/>
    </row>
    <row r="45" spans="1:8" x14ac:dyDescent="0.25">
      <c r="A45" s="307"/>
      <c r="B45"/>
    </row>
  </sheetData>
  <phoneticPr fontId="92" type="noConversion"/>
  <pageMargins left="0.7" right="0.7" top="0.75" bottom="0.75" header="0.3" footer="0.3"/>
  <pageSetup scale="9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35"/>
  <sheetViews>
    <sheetView workbookViewId="0">
      <selection activeCell="D29" sqref="D29"/>
    </sheetView>
  </sheetViews>
  <sheetFormatPr defaultColWidth="8.5703125" defaultRowHeight="15" x14ac:dyDescent="0.25"/>
  <cols>
    <col min="1" max="1" width="50.5703125" style="42" customWidth="1"/>
    <col min="2" max="4" width="13.5703125" style="49" customWidth="1"/>
    <col min="5" max="5" width="1.5703125" style="42" customWidth="1"/>
    <col min="6" max="6" width="40.5703125" style="42" customWidth="1"/>
    <col min="7" max="16384" width="8.5703125" style="42"/>
  </cols>
  <sheetData>
    <row r="1" spans="1:10" customFormat="1" ht="40.35" customHeight="1" x14ac:dyDescent="0.25">
      <c r="A1" s="7" t="s">
        <v>186</v>
      </c>
      <c r="F1" s="35"/>
    </row>
    <row r="2" spans="1:10" customFormat="1" ht="15" customHeight="1" x14ac:dyDescent="0.25">
      <c r="A2" s="24" t="s">
        <v>21</v>
      </c>
    </row>
    <row r="3" spans="1:10" s="39" customFormat="1" x14ac:dyDescent="0.25">
      <c r="A3" s="37"/>
      <c r="B3" s="38" t="s">
        <v>27</v>
      </c>
      <c r="C3" s="38" t="s">
        <v>30</v>
      </c>
      <c r="D3" s="38" t="s">
        <v>25</v>
      </c>
      <c r="J3"/>
    </row>
    <row r="4" spans="1:10" s="39" customFormat="1" x14ac:dyDescent="0.25">
      <c r="A4" s="37"/>
      <c r="B4" s="38" t="s">
        <v>163</v>
      </c>
      <c r="C4" s="38" t="s">
        <v>163</v>
      </c>
      <c r="D4" s="38" t="s">
        <v>163</v>
      </c>
      <c r="J4"/>
    </row>
    <row r="5" spans="1:10" x14ac:dyDescent="0.25">
      <c r="A5" s="40" t="s">
        <v>187</v>
      </c>
      <c r="B5" s="41"/>
      <c r="C5" s="41"/>
      <c r="D5" s="41"/>
      <c r="F5" s="128" t="s">
        <v>188</v>
      </c>
      <c r="J5"/>
    </row>
    <row r="6" spans="1:10" x14ac:dyDescent="0.25">
      <c r="A6" s="43" t="s">
        <v>165</v>
      </c>
      <c r="B6" s="41"/>
      <c r="C6" s="41"/>
      <c r="D6" s="41" t="s">
        <v>21</v>
      </c>
      <c r="J6"/>
    </row>
    <row r="7" spans="1:10" x14ac:dyDescent="0.25">
      <c r="A7" s="44" t="s">
        <v>166</v>
      </c>
      <c r="B7" s="45"/>
      <c r="C7" s="45"/>
      <c r="D7" s="41">
        <f>SUM(B7:C7)</f>
        <v>0</v>
      </c>
      <c r="J7"/>
    </row>
    <row r="8" spans="1:10" x14ac:dyDescent="0.25">
      <c r="A8" s="46" t="s">
        <v>189</v>
      </c>
      <c r="B8" s="45"/>
      <c r="C8" s="45"/>
      <c r="D8" s="41">
        <f t="shared" ref="D8:D10" si="0">SUM(B8:C8)</f>
        <v>0</v>
      </c>
      <c r="J8"/>
    </row>
    <row r="9" spans="1:10" x14ac:dyDescent="0.25">
      <c r="A9" s="46" t="s">
        <v>190</v>
      </c>
      <c r="B9" s="45"/>
      <c r="C9" s="45"/>
      <c r="D9" s="41">
        <f t="shared" si="0"/>
        <v>0</v>
      </c>
      <c r="J9"/>
    </row>
    <row r="10" spans="1:10" x14ac:dyDescent="0.25">
      <c r="A10" s="46" t="s">
        <v>191</v>
      </c>
      <c r="B10" s="45"/>
      <c r="C10" s="45"/>
      <c r="D10" s="41">
        <f t="shared" si="0"/>
        <v>0</v>
      </c>
      <c r="J10"/>
    </row>
    <row r="11" spans="1:10" x14ac:dyDescent="0.25">
      <c r="A11" s="44" t="s">
        <v>172</v>
      </c>
      <c r="B11" s="97">
        <f>SUM(B7:B10)</f>
        <v>0</v>
      </c>
      <c r="C11" s="97">
        <f>SUM(C7:C10)</f>
        <v>0</v>
      </c>
      <c r="D11" s="47">
        <f>SUM(D7:D10)</f>
        <v>0</v>
      </c>
      <c r="F11" s="113" t="s">
        <v>48</v>
      </c>
      <c r="J11"/>
    </row>
    <row r="12" spans="1:10" ht="8.1" customHeight="1" x14ac:dyDescent="0.25">
      <c r="A12" s="107"/>
      <c r="B12" s="108"/>
      <c r="C12" s="108"/>
      <c r="D12" s="108"/>
      <c r="J12"/>
    </row>
    <row r="13" spans="1:10" x14ac:dyDescent="0.25">
      <c r="A13" s="123" t="s">
        <v>174</v>
      </c>
      <c r="J13"/>
    </row>
    <row r="14" spans="1:10" x14ac:dyDescent="0.25">
      <c r="A14" s="123" t="s">
        <v>175</v>
      </c>
      <c r="D14" s="47">
        <v>0</v>
      </c>
      <c r="F14" s="113" t="s">
        <v>97</v>
      </c>
      <c r="J14"/>
    </row>
    <row r="15" spans="1:10" x14ac:dyDescent="0.25">
      <c r="A15" s="123" t="s">
        <v>176</v>
      </c>
      <c r="D15" s="47">
        <f>D11-D14</f>
        <v>0</v>
      </c>
      <c r="F15" s="113" t="s">
        <v>48</v>
      </c>
      <c r="J15"/>
    </row>
    <row r="16" spans="1:10" x14ac:dyDescent="0.25">
      <c r="A16" s="126"/>
      <c r="B16" s="109"/>
      <c r="C16" s="109"/>
      <c r="D16" s="109"/>
      <c r="J16"/>
    </row>
    <row r="17" spans="1:10" x14ac:dyDescent="0.25">
      <c r="A17" s="40" t="s">
        <v>192</v>
      </c>
      <c r="B17" s="41"/>
      <c r="C17" s="41"/>
      <c r="D17" s="41"/>
      <c r="F17" s="128" t="s">
        <v>188</v>
      </c>
      <c r="J17"/>
    </row>
    <row r="18" spans="1:10" x14ac:dyDescent="0.25">
      <c r="A18" s="43" t="s">
        <v>165</v>
      </c>
      <c r="B18" s="41"/>
      <c r="C18" s="41"/>
      <c r="D18" s="41"/>
      <c r="J18"/>
    </row>
    <row r="19" spans="1:10" x14ac:dyDescent="0.25">
      <c r="A19" s="44" t="s">
        <v>166</v>
      </c>
      <c r="B19" s="45"/>
      <c r="C19" s="45"/>
      <c r="D19" s="45">
        <f>SUM(B19:C19)</f>
        <v>0</v>
      </c>
      <c r="J19"/>
    </row>
    <row r="20" spans="1:10" x14ac:dyDescent="0.25">
      <c r="A20" s="46" t="s">
        <v>189</v>
      </c>
      <c r="B20" s="45"/>
      <c r="C20" s="45"/>
      <c r="D20" s="45">
        <f t="shared" ref="D20:D22" si="1">SUM(B20:C20)</f>
        <v>0</v>
      </c>
      <c r="J20"/>
    </row>
    <row r="21" spans="1:10" x14ac:dyDescent="0.25">
      <c r="A21" s="46" t="s">
        <v>190</v>
      </c>
      <c r="B21" s="45"/>
      <c r="C21" s="45"/>
      <c r="D21" s="45">
        <f t="shared" si="1"/>
        <v>0</v>
      </c>
      <c r="J21"/>
    </row>
    <row r="22" spans="1:10" x14ac:dyDescent="0.25">
      <c r="A22" s="46" t="s">
        <v>191</v>
      </c>
      <c r="B22" s="45"/>
      <c r="C22" s="45"/>
      <c r="D22" s="45">
        <f t="shared" si="1"/>
        <v>0</v>
      </c>
      <c r="J22"/>
    </row>
    <row r="23" spans="1:10" x14ac:dyDescent="0.25">
      <c r="A23" s="44" t="s">
        <v>172</v>
      </c>
      <c r="B23" s="97">
        <f>SUM(B19:B22)</f>
        <v>0</v>
      </c>
      <c r="C23" s="97">
        <f>SUM(C19:C22)</f>
        <v>0</v>
      </c>
      <c r="D23" s="47">
        <f>SUM(D19:D22)</f>
        <v>0</v>
      </c>
      <c r="J23"/>
    </row>
    <row r="24" spans="1:10" ht="8.1" customHeight="1" x14ac:dyDescent="0.25">
      <c r="J24"/>
    </row>
    <row r="25" spans="1:10" x14ac:dyDescent="0.25">
      <c r="A25" s="123" t="s">
        <v>174</v>
      </c>
      <c r="J25"/>
    </row>
    <row r="26" spans="1:10" x14ac:dyDescent="0.25">
      <c r="A26" s="123" t="s">
        <v>175</v>
      </c>
      <c r="D26" s="47">
        <v>0</v>
      </c>
      <c r="F26" s="113"/>
      <c r="J26"/>
    </row>
    <row r="27" spans="1:10" x14ac:dyDescent="0.25">
      <c r="A27" s="123" t="s">
        <v>176</v>
      </c>
      <c r="D27" s="47">
        <f>D23-D26</f>
        <v>0</v>
      </c>
      <c r="F27" s="113"/>
      <c r="J27"/>
    </row>
    <row r="28" spans="1:10" x14ac:dyDescent="0.25">
      <c r="J28"/>
    </row>
    <row r="29" spans="1:10" x14ac:dyDescent="0.25">
      <c r="A29" s="106" t="s">
        <v>193</v>
      </c>
      <c r="J29"/>
    </row>
    <row r="32" spans="1:10" x14ac:dyDescent="0.25">
      <c r="A32" s="307"/>
      <c r="B32" s="57"/>
    </row>
    <row r="33" spans="1:2" x14ac:dyDescent="0.25">
      <c r="A33" s="307"/>
      <c r="B33" s="57"/>
    </row>
    <row r="34" spans="1:2" x14ac:dyDescent="0.25">
      <c r="A34" s="307"/>
      <c r="B34" s="57"/>
    </row>
    <row r="35" spans="1:2" x14ac:dyDescent="0.25">
      <c r="A35" s="307"/>
      <c r="B35"/>
    </row>
  </sheetData>
  <pageMargins left="0.7" right="0.7" top="0.75" bottom="0.75" header="0.3" footer="0.3"/>
  <pageSetup scale="6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98"/>
  <sheetViews>
    <sheetView workbookViewId="0"/>
  </sheetViews>
  <sheetFormatPr defaultColWidth="8.5703125" defaultRowHeight="15" x14ac:dyDescent="0.25"/>
  <cols>
    <col min="1" max="1" width="40.5703125" style="42" customWidth="1"/>
    <col min="2" max="4" width="13.5703125" style="49" customWidth="1"/>
    <col min="5" max="16384" width="8.5703125" style="42"/>
  </cols>
  <sheetData>
    <row r="1" spans="1:8" customFormat="1" ht="40.35" customHeight="1" x14ac:dyDescent="0.25">
      <c r="A1" s="7" t="s">
        <v>194</v>
      </c>
      <c r="C1" s="7"/>
      <c r="E1" s="35"/>
    </row>
    <row r="2" spans="1:8" customFormat="1" ht="15" customHeight="1" x14ac:dyDescent="0.25">
      <c r="A2" s="24" t="s">
        <v>21</v>
      </c>
      <c r="E2" s="36" t="s">
        <v>21</v>
      </c>
    </row>
    <row r="3" spans="1:8" s="39" customFormat="1" x14ac:dyDescent="0.25">
      <c r="A3" s="37"/>
      <c r="B3" s="38" t="s">
        <v>27</v>
      </c>
      <c r="C3" s="38" t="s">
        <v>30</v>
      </c>
      <c r="D3" s="38" t="s">
        <v>25</v>
      </c>
      <c r="H3"/>
    </row>
    <row r="4" spans="1:8" s="39" customFormat="1" x14ac:dyDescent="0.25">
      <c r="A4" s="37"/>
      <c r="B4" s="38" t="s">
        <v>163</v>
      </c>
      <c r="C4" s="38" t="s">
        <v>163</v>
      </c>
      <c r="D4" s="38" t="s">
        <v>163</v>
      </c>
      <c r="H4"/>
    </row>
    <row r="5" spans="1:8" x14ac:dyDescent="0.25">
      <c r="A5" s="40" t="s">
        <v>195</v>
      </c>
      <c r="B5" s="41"/>
      <c r="C5" s="41"/>
      <c r="D5" s="41"/>
      <c r="H5"/>
    </row>
    <row r="6" spans="1:8" x14ac:dyDescent="0.25">
      <c r="A6" s="43" t="s">
        <v>165</v>
      </c>
      <c r="B6" s="41"/>
      <c r="C6" s="41"/>
      <c r="D6" s="41"/>
      <c r="H6"/>
    </row>
    <row r="7" spans="1:8" x14ac:dyDescent="0.25">
      <c r="A7" s="44" t="s">
        <v>166</v>
      </c>
      <c r="B7" s="45"/>
      <c r="C7" s="45"/>
      <c r="D7" s="45">
        <f>B7+C7</f>
        <v>0</v>
      </c>
      <c r="H7"/>
    </row>
    <row r="8" spans="1:8" x14ac:dyDescent="0.25">
      <c r="A8" s="46" t="s">
        <v>167</v>
      </c>
      <c r="B8" s="41"/>
      <c r="C8" s="41"/>
      <c r="D8" s="45">
        <f t="shared" ref="D8:D12" si="0">B8+C8</f>
        <v>0</v>
      </c>
      <c r="H8"/>
    </row>
    <row r="9" spans="1:8" x14ac:dyDescent="0.25">
      <c r="A9" s="44" t="s">
        <v>196</v>
      </c>
      <c r="B9" s="41"/>
      <c r="C9" s="41"/>
      <c r="D9" s="45">
        <f t="shared" si="0"/>
        <v>0</v>
      </c>
      <c r="H9"/>
    </row>
    <row r="10" spans="1:8" x14ac:dyDescent="0.25">
      <c r="A10" s="44" t="s">
        <v>197</v>
      </c>
      <c r="B10" s="41"/>
      <c r="C10" s="41"/>
      <c r="D10" s="45">
        <f t="shared" si="0"/>
        <v>0</v>
      </c>
      <c r="H10"/>
    </row>
    <row r="11" spans="1:8" x14ac:dyDescent="0.25">
      <c r="A11" s="44" t="s">
        <v>198</v>
      </c>
      <c r="B11" s="41"/>
      <c r="C11" s="41"/>
      <c r="D11" s="45">
        <f t="shared" si="0"/>
        <v>0</v>
      </c>
      <c r="H11"/>
    </row>
    <row r="12" spans="1:8" x14ac:dyDescent="0.25">
      <c r="A12" s="44" t="s">
        <v>199</v>
      </c>
      <c r="B12" s="41"/>
      <c r="C12" s="41"/>
      <c r="D12" s="45">
        <f t="shared" si="0"/>
        <v>0</v>
      </c>
      <c r="H12"/>
    </row>
    <row r="13" spans="1:8" x14ac:dyDescent="0.25">
      <c r="A13" s="44" t="s">
        <v>172</v>
      </c>
      <c r="B13" s="129">
        <f>SUM(B7:B12)</f>
        <v>0</v>
      </c>
      <c r="C13" s="50">
        <f>SUM(C7:C12)</f>
        <v>0</v>
      </c>
      <c r="D13" s="51">
        <f>SUM(D7:D12)</f>
        <v>0</v>
      </c>
      <c r="E13" s="113" t="s">
        <v>48</v>
      </c>
      <c r="H13"/>
    </row>
    <row r="14" spans="1:8" x14ac:dyDescent="0.25">
      <c r="A14" s="48"/>
      <c r="B14" s="96"/>
      <c r="C14" s="96"/>
      <c r="D14" s="96"/>
      <c r="H14"/>
    </row>
    <row r="15" spans="1:8" x14ac:dyDescent="0.25">
      <c r="A15" s="40" t="s">
        <v>200</v>
      </c>
      <c r="B15" s="41"/>
      <c r="C15" s="41"/>
      <c r="D15" s="41"/>
      <c r="E15"/>
      <c r="H15"/>
    </row>
    <row r="16" spans="1:8" x14ac:dyDescent="0.25">
      <c r="A16" s="43" t="s">
        <v>165</v>
      </c>
      <c r="B16" s="41"/>
      <c r="C16" s="41"/>
      <c r="D16" s="41"/>
      <c r="H16"/>
    </row>
    <row r="17" spans="1:8" x14ac:dyDescent="0.25">
      <c r="A17" s="44" t="s">
        <v>166</v>
      </c>
      <c r="B17" s="45"/>
      <c r="C17" s="45"/>
      <c r="D17" s="45">
        <f>B17+C17</f>
        <v>0</v>
      </c>
      <c r="H17"/>
    </row>
    <row r="18" spans="1:8" x14ac:dyDescent="0.25">
      <c r="A18" s="46" t="s">
        <v>167</v>
      </c>
      <c r="B18" s="41"/>
      <c r="C18" s="41"/>
      <c r="D18" s="45">
        <f t="shared" ref="D18:D24" si="1">B18+C18</f>
        <v>0</v>
      </c>
      <c r="H18"/>
    </row>
    <row r="19" spans="1:8" x14ac:dyDescent="0.25">
      <c r="A19" s="44" t="s">
        <v>168</v>
      </c>
      <c r="B19" s="41"/>
      <c r="C19" s="41"/>
      <c r="D19" s="45">
        <f t="shared" si="1"/>
        <v>0</v>
      </c>
      <c r="H19"/>
    </row>
    <row r="20" spans="1:8" x14ac:dyDescent="0.25">
      <c r="A20" s="44" t="s">
        <v>169</v>
      </c>
      <c r="B20" s="41"/>
      <c r="C20" s="41"/>
      <c r="D20" s="45">
        <f t="shared" si="1"/>
        <v>0</v>
      </c>
      <c r="H20"/>
    </row>
    <row r="21" spans="1:8" x14ac:dyDescent="0.25">
      <c r="A21" s="44" t="s">
        <v>201</v>
      </c>
      <c r="B21" s="41"/>
      <c r="C21" s="41"/>
      <c r="D21" s="45">
        <f>B21+C21</f>
        <v>0</v>
      </c>
      <c r="H21"/>
    </row>
    <row r="22" spans="1:8" x14ac:dyDescent="0.25">
      <c r="A22" s="44" t="s">
        <v>202</v>
      </c>
      <c r="B22" s="41"/>
      <c r="C22" s="41"/>
      <c r="D22" s="45">
        <f t="shared" si="1"/>
        <v>0</v>
      </c>
      <c r="H22"/>
    </row>
    <row r="23" spans="1:8" x14ac:dyDescent="0.25">
      <c r="A23" s="44" t="s">
        <v>198</v>
      </c>
      <c r="B23" s="41"/>
      <c r="C23" s="41"/>
      <c r="D23" s="45">
        <f t="shared" si="1"/>
        <v>0</v>
      </c>
      <c r="H23"/>
    </row>
    <row r="24" spans="1:8" x14ac:dyDescent="0.25">
      <c r="A24" s="44" t="s">
        <v>199</v>
      </c>
      <c r="B24" s="41"/>
      <c r="C24" s="41"/>
      <c r="D24" s="45">
        <f t="shared" si="1"/>
        <v>0</v>
      </c>
      <c r="H24"/>
    </row>
    <row r="25" spans="1:8" x14ac:dyDescent="0.25">
      <c r="A25" s="44" t="s">
        <v>172</v>
      </c>
      <c r="B25" s="129">
        <f>SUM(B17:B24)</f>
        <v>0</v>
      </c>
      <c r="C25" s="50">
        <f>SUM(C17:C24)</f>
        <v>0</v>
      </c>
      <c r="D25" s="51">
        <f>SUM(D17:D24)</f>
        <v>0</v>
      </c>
      <c r="E25" s="113" t="s">
        <v>48</v>
      </c>
      <c r="H25"/>
    </row>
    <row r="26" spans="1:8" x14ac:dyDescent="0.25">
      <c r="A26" s="48"/>
      <c r="B26" s="96"/>
      <c r="C26" s="96"/>
      <c r="D26" s="96"/>
      <c r="H26"/>
    </row>
    <row r="27" spans="1:8" x14ac:dyDescent="0.25">
      <c r="A27" s="40" t="s">
        <v>203</v>
      </c>
      <c r="B27" s="41"/>
      <c r="C27" s="41"/>
      <c r="D27" s="41"/>
      <c r="H27"/>
    </row>
    <row r="28" spans="1:8" x14ac:dyDescent="0.25">
      <c r="A28" s="43" t="s">
        <v>165</v>
      </c>
      <c r="B28" s="41"/>
      <c r="C28" s="41"/>
      <c r="D28" s="41"/>
      <c r="H28"/>
    </row>
    <row r="29" spans="1:8" x14ac:dyDescent="0.25">
      <c r="A29" s="44" t="s">
        <v>166</v>
      </c>
      <c r="B29" s="45"/>
      <c r="C29" s="45"/>
      <c r="D29" s="45">
        <f>B29+C29</f>
        <v>0</v>
      </c>
      <c r="H29"/>
    </row>
    <row r="30" spans="1:8" x14ac:dyDescent="0.25">
      <c r="A30" s="46" t="s">
        <v>167</v>
      </c>
      <c r="B30" s="41"/>
      <c r="C30" s="41"/>
      <c r="D30" s="45">
        <f t="shared" ref="D30:D35" si="2">B30+C30</f>
        <v>0</v>
      </c>
      <c r="H30"/>
    </row>
    <row r="31" spans="1:8" x14ac:dyDescent="0.25">
      <c r="A31" s="44" t="s">
        <v>168</v>
      </c>
      <c r="B31" s="41"/>
      <c r="C31" s="41"/>
      <c r="D31" s="45">
        <f t="shared" si="2"/>
        <v>0</v>
      </c>
      <c r="H31"/>
    </row>
    <row r="32" spans="1:8" x14ac:dyDescent="0.25">
      <c r="A32" s="44" t="s">
        <v>169</v>
      </c>
      <c r="B32" s="41"/>
      <c r="C32" s="41"/>
      <c r="D32" s="45">
        <f t="shared" si="2"/>
        <v>0</v>
      </c>
      <c r="H32"/>
    </row>
    <row r="33" spans="1:8" x14ac:dyDescent="0.25">
      <c r="A33" s="44" t="s">
        <v>201</v>
      </c>
      <c r="B33" s="41"/>
      <c r="C33" s="41"/>
      <c r="D33" s="45">
        <f>B33+C33</f>
        <v>0</v>
      </c>
      <c r="H33"/>
    </row>
    <row r="34" spans="1:8" x14ac:dyDescent="0.25">
      <c r="A34" s="44" t="s">
        <v>198</v>
      </c>
      <c r="B34" s="41"/>
      <c r="C34" s="41"/>
      <c r="D34" s="45">
        <f t="shared" si="2"/>
        <v>0</v>
      </c>
      <c r="H34"/>
    </row>
    <row r="35" spans="1:8" x14ac:dyDescent="0.25">
      <c r="A35" s="44" t="s">
        <v>199</v>
      </c>
      <c r="B35" s="41"/>
      <c r="C35" s="41"/>
      <c r="D35" s="45">
        <f t="shared" si="2"/>
        <v>0</v>
      </c>
      <c r="H35"/>
    </row>
    <row r="36" spans="1:8" x14ac:dyDescent="0.25">
      <c r="A36" s="44" t="s">
        <v>172</v>
      </c>
      <c r="B36" s="129">
        <f>SUM(B29:B35)</f>
        <v>0</v>
      </c>
      <c r="C36" s="50">
        <f>SUM(C29:C35)</f>
        <v>0</v>
      </c>
      <c r="D36" s="51">
        <f>SUM(D29:D35)</f>
        <v>0</v>
      </c>
      <c r="E36" s="113" t="s">
        <v>48</v>
      </c>
      <c r="H36"/>
    </row>
    <row r="37" spans="1:8" x14ac:dyDescent="0.25">
      <c r="A37" s="48"/>
      <c r="B37" s="96"/>
      <c r="C37" s="96"/>
      <c r="D37" s="96"/>
      <c r="H37"/>
    </row>
    <row r="38" spans="1:8" x14ac:dyDescent="0.25">
      <c r="A38" s="40" t="s">
        <v>204</v>
      </c>
      <c r="B38" s="38" t="s">
        <v>21</v>
      </c>
      <c r="C38" s="38" t="s">
        <v>21</v>
      </c>
      <c r="D38" s="38" t="s">
        <v>21</v>
      </c>
      <c r="H38"/>
    </row>
    <row r="39" spans="1:8" x14ac:dyDescent="0.25">
      <c r="A39" s="43" t="s">
        <v>165</v>
      </c>
      <c r="B39" s="41"/>
      <c r="C39" s="41"/>
      <c r="D39" s="41"/>
      <c r="H39"/>
    </row>
    <row r="40" spans="1:8" x14ac:dyDescent="0.25">
      <c r="A40" s="44" t="s">
        <v>166</v>
      </c>
      <c r="B40" s="45"/>
      <c r="C40" s="45"/>
      <c r="D40" s="45">
        <f t="shared" ref="D40:D47" si="3">B40+C40</f>
        <v>0</v>
      </c>
      <c r="H40"/>
    </row>
    <row r="41" spans="1:8" x14ac:dyDescent="0.25">
      <c r="A41" s="46" t="s">
        <v>167</v>
      </c>
      <c r="B41" s="45"/>
      <c r="C41" s="45"/>
      <c r="D41" s="45">
        <f t="shared" si="3"/>
        <v>0</v>
      </c>
      <c r="H41"/>
    </row>
    <row r="42" spans="1:8" x14ac:dyDescent="0.25">
      <c r="A42" s="44" t="s">
        <v>168</v>
      </c>
      <c r="B42" s="45"/>
      <c r="C42" s="45"/>
      <c r="D42" s="45">
        <f t="shared" si="3"/>
        <v>0</v>
      </c>
      <c r="H42"/>
    </row>
    <row r="43" spans="1:8" x14ac:dyDescent="0.25">
      <c r="A43" s="44" t="s">
        <v>169</v>
      </c>
      <c r="B43" s="45"/>
      <c r="C43" s="45"/>
      <c r="D43" s="45">
        <f t="shared" si="3"/>
        <v>0</v>
      </c>
      <c r="H43"/>
    </row>
    <row r="44" spans="1:8" x14ac:dyDescent="0.25">
      <c r="A44" s="44" t="s">
        <v>201</v>
      </c>
      <c r="B44" s="45"/>
      <c r="C44" s="45"/>
      <c r="D44" s="45">
        <f>B44+C44</f>
        <v>0</v>
      </c>
      <c r="H44"/>
    </row>
    <row r="45" spans="1:8" x14ac:dyDescent="0.25">
      <c r="A45" s="44" t="s">
        <v>205</v>
      </c>
      <c r="B45" s="45"/>
      <c r="C45" s="45"/>
      <c r="D45" s="45">
        <f t="shared" si="3"/>
        <v>0</v>
      </c>
      <c r="H45"/>
    </row>
    <row r="46" spans="1:8" x14ac:dyDescent="0.25">
      <c r="A46" s="44" t="s">
        <v>198</v>
      </c>
      <c r="B46" s="45"/>
      <c r="C46" s="45"/>
      <c r="D46" s="45">
        <f t="shared" si="3"/>
        <v>0</v>
      </c>
      <c r="H46"/>
    </row>
    <row r="47" spans="1:8" x14ac:dyDescent="0.25">
      <c r="A47" s="44" t="s">
        <v>199</v>
      </c>
      <c r="B47" s="45"/>
      <c r="C47" s="45"/>
      <c r="D47" s="45">
        <f t="shared" si="3"/>
        <v>0</v>
      </c>
      <c r="H47"/>
    </row>
    <row r="48" spans="1:8" x14ac:dyDescent="0.25">
      <c r="A48" s="44" t="s">
        <v>172</v>
      </c>
      <c r="B48" s="130">
        <f>SUM(B40:B47)</f>
        <v>0</v>
      </c>
      <c r="C48" s="97">
        <f>SUM(C40:C47)</f>
        <v>0</v>
      </c>
      <c r="D48" s="47">
        <f>SUM(D40:D47)</f>
        <v>0</v>
      </c>
      <c r="E48" s="113" t="s">
        <v>48</v>
      </c>
      <c r="H48"/>
    </row>
    <row r="49" spans="1:8" x14ac:dyDescent="0.25">
      <c r="C49" s="42"/>
      <c r="D49" s="42"/>
      <c r="H49"/>
    </row>
    <row r="50" spans="1:8" x14ac:dyDescent="0.25">
      <c r="A50" s="40" t="s">
        <v>206</v>
      </c>
      <c r="B50" s="41"/>
      <c r="C50" s="41"/>
      <c r="D50" s="41"/>
      <c r="H50"/>
    </row>
    <row r="51" spans="1:8" x14ac:dyDescent="0.25">
      <c r="A51" s="43" t="s">
        <v>165</v>
      </c>
      <c r="B51" s="41"/>
      <c r="C51" s="41"/>
      <c r="D51" s="41"/>
      <c r="H51"/>
    </row>
    <row r="52" spans="1:8" x14ac:dyDescent="0.25">
      <c r="A52" s="44" t="s">
        <v>166</v>
      </c>
      <c r="B52" s="45"/>
      <c r="C52" s="52"/>
      <c r="D52" s="45">
        <f>B52</f>
        <v>0</v>
      </c>
      <c r="H52"/>
    </row>
    <row r="53" spans="1:8" x14ac:dyDescent="0.25">
      <c r="A53" s="46" t="s">
        <v>167</v>
      </c>
      <c r="B53" s="41"/>
      <c r="C53" s="52"/>
      <c r="D53" s="45">
        <f t="shared" ref="D53:D58" si="4">B53</f>
        <v>0</v>
      </c>
      <c r="H53"/>
    </row>
    <row r="54" spans="1:8" x14ac:dyDescent="0.25">
      <c r="A54" s="44" t="s">
        <v>169</v>
      </c>
      <c r="B54" s="41"/>
      <c r="C54" s="52"/>
      <c r="D54" s="45">
        <f t="shared" si="4"/>
        <v>0</v>
      </c>
      <c r="H54"/>
    </row>
    <row r="55" spans="1:8" x14ac:dyDescent="0.25">
      <c r="A55" s="44" t="s">
        <v>207</v>
      </c>
      <c r="B55" s="41"/>
      <c r="C55" s="52"/>
      <c r="D55" s="45">
        <f t="shared" si="4"/>
        <v>0</v>
      </c>
      <c r="H55"/>
    </row>
    <row r="56" spans="1:8" x14ac:dyDescent="0.25">
      <c r="A56" s="44" t="s">
        <v>202</v>
      </c>
      <c r="B56" s="41"/>
      <c r="C56" s="52"/>
      <c r="D56" s="45">
        <f t="shared" si="4"/>
        <v>0</v>
      </c>
      <c r="H56"/>
    </row>
    <row r="57" spans="1:8" x14ac:dyDescent="0.25">
      <c r="A57" s="44" t="s">
        <v>198</v>
      </c>
      <c r="B57" s="41"/>
      <c r="C57" s="52"/>
      <c r="D57" s="45">
        <f t="shared" si="4"/>
        <v>0</v>
      </c>
      <c r="H57"/>
    </row>
    <row r="58" spans="1:8" x14ac:dyDescent="0.25">
      <c r="A58" s="44" t="s">
        <v>199</v>
      </c>
      <c r="B58" s="41"/>
      <c r="C58" s="52"/>
      <c r="D58" s="45">
        <f t="shared" si="4"/>
        <v>0</v>
      </c>
      <c r="H58"/>
    </row>
    <row r="59" spans="1:8" x14ac:dyDescent="0.25">
      <c r="A59" s="44" t="s">
        <v>172</v>
      </c>
      <c r="B59" s="129">
        <f>SUM(B52:B58)</f>
        <v>0</v>
      </c>
      <c r="C59" s="52"/>
      <c r="D59" s="51">
        <f>SUM(D52:D58)</f>
        <v>0</v>
      </c>
      <c r="E59" s="113" t="s">
        <v>48</v>
      </c>
      <c r="H59"/>
    </row>
    <row r="60" spans="1:8" x14ac:dyDescent="0.25">
      <c r="H60"/>
    </row>
    <row r="61" spans="1:8" x14ac:dyDescent="0.25">
      <c r="A61" s="40" t="s">
        <v>208</v>
      </c>
      <c r="B61" s="41"/>
      <c r="C61" s="41"/>
      <c r="D61" s="41"/>
      <c r="H61"/>
    </row>
    <row r="62" spans="1:8" x14ac:dyDescent="0.25">
      <c r="A62" s="43" t="s">
        <v>165</v>
      </c>
      <c r="B62" s="41"/>
      <c r="C62" s="41"/>
      <c r="D62" s="41"/>
      <c r="H62"/>
    </row>
    <row r="63" spans="1:8" x14ac:dyDescent="0.25">
      <c r="A63" s="44" t="s">
        <v>166</v>
      </c>
      <c r="B63" s="45"/>
      <c r="C63" s="45"/>
      <c r="D63" s="45">
        <f>B63+C63</f>
        <v>0</v>
      </c>
      <c r="H63"/>
    </row>
    <row r="64" spans="1:8" x14ac:dyDescent="0.25">
      <c r="A64" s="46" t="s">
        <v>167</v>
      </c>
      <c r="B64" s="41"/>
      <c r="C64" s="41"/>
      <c r="D64" s="45">
        <f t="shared" ref="D64:D69" si="5">B64+C64</f>
        <v>0</v>
      </c>
      <c r="H64"/>
    </row>
    <row r="65" spans="1:8" x14ac:dyDescent="0.25">
      <c r="A65" s="44" t="s">
        <v>169</v>
      </c>
      <c r="B65" s="41"/>
      <c r="C65" s="41"/>
      <c r="D65" s="45">
        <f t="shared" si="5"/>
        <v>0</v>
      </c>
      <c r="H65"/>
    </row>
    <row r="66" spans="1:8" x14ac:dyDescent="0.25">
      <c r="A66" s="44" t="s">
        <v>207</v>
      </c>
      <c r="B66" s="41"/>
      <c r="C66" s="41"/>
      <c r="D66" s="45">
        <f t="shared" si="5"/>
        <v>0</v>
      </c>
      <c r="H66"/>
    </row>
    <row r="67" spans="1:8" x14ac:dyDescent="0.25">
      <c r="A67" s="44" t="s">
        <v>202</v>
      </c>
      <c r="B67" s="41"/>
      <c r="C67" s="41"/>
      <c r="D67" s="45">
        <f t="shared" si="5"/>
        <v>0</v>
      </c>
      <c r="H67"/>
    </row>
    <row r="68" spans="1:8" x14ac:dyDescent="0.25">
      <c r="A68" s="44" t="s">
        <v>198</v>
      </c>
      <c r="B68" s="41"/>
      <c r="C68" s="41"/>
      <c r="D68" s="45">
        <f t="shared" si="5"/>
        <v>0</v>
      </c>
      <c r="H68"/>
    </row>
    <row r="69" spans="1:8" x14ac:dyDescent="0.25">
      <c r="A69" s="44" t="s">
        <v>199</v>
      </c>
      <c r="B69" s="41"/>
      <c r="C69" s="41"/>
      <c r="D69" s="45">
        <f t="shared" si="5"/>
        <v>0</v>
      </c>
      <c r="H69"/>
    </row>
    <row r="70" spans="1:8" x14ac:dyDescent="0.25">
      <c r="A70" s="44" t="s">
        <v>172</v>
      </c>
      <c r="B70" s="129">
        <f>SUM(B63:B69)</f>
        <v>0</v>
      </c>
      <c r="C70" s="50">
        <f>SUM(C63:C69)</f>
        <v>0</v>
      </c>
      <c r="D70" s="51">
        <f>SUM(D63:D69)</f>
        <v>0</v>
      </c>
      <c r="E70" s="113" t="s">
        <v>48</v>
      </c>
      <c r="H70"/>
    </row>
    <row r="71" spans="1:8" x14ac:dyDescent="0.25">
      <c r="H71"/>
    </row>
    <row r="72" spans="1:8" x14ac:dyDescent="0.25">
      <c r="A72" s="40" t="s">
        <v>209</v>
      </c>
      <c r="B72" s="41"/>
      <c r="C72" s="41"/>
      <c r="D72" s="41"/>
      <c r="H72"/>
    </row>
    <row r="73" spans="1:8" x14ac:dyDescent="0.25">
      <c r="A73" s="43" t="s">
        <v>165</v>
      </c>
      <c r="B73" s="41"/>
      <c r="C73" s="41"/>
      <c r="D73" s="41"/>
      <c r="H73"/>
    </row>
    <row r="74" spans="1:8" x14ac:dyDescent="0.25">
      <c r="A74" s="44" t="s">
        <v>166</v>
      </c>
      <c r="B74" s="45"/>
      <c r="C74" s="45"/>
      <c r="D74" s="45">
        <f>B74+C74</f>
        <v>0</v>
      </c>
      <c r="H74"/>
    </row>
    <row r="75" spans="1:8" x14ac:dyDescent="0.25">
      <c r="A75" s="46" t="s">
        <v>167</v>
      </c>
      <c r="B75" s="41"/>
      <c r="C75" s="41"/>
      <c r="D75" s="45">
        <f t="shared" ref="D75:D80" si="6">B75+C75</f>
        <v>0</v>
      </c>
      <c r="H75"/>
    </row>
    <row r="76" spans="1:8" x14ac:dyDescent="0.25">
      <c r="A76" s="44" t="s">
        <v>169</v>
      </c>
      <c r="B76" s="41"/>
      <c r="C76" s="41"/>
      <c r="D76" s="45">
        <f t="shared" si="6"/>
        <v>0</v>
      </c>
      <c r="H76"/>
    </row>
    <row r="77" spans="1:8" x14ac:dyDescent="0.25">
      <c r="A77" s="44" t="s">
        <v>207</v>
      </c>
      <c r="B77" s="41"/>
      <c r="C77" s="41"/>
      <c r="D77" s="45">
        <f t="shared" si="6"/>
        <v>0</v>
      </c>
      <c r="H77"/>
    </row>
    <row r="78" spans="1:8" x14ac:dyDescent="0.25">
      <c r="A78" s="44" t="s">
        <v>202</v>
      </c>
      <c r="B78" s="41"/>
      <c r="C78" s="41"/>
      <c r="D78" s="45">
        <f t="shared" si="6"/>
        <v>0</v>
      </c>
      <c r="H78"/>
    </row>
    <row r="79" spans="1:8" x14ac:dyDescent="0.25">
      <c r="A79" s="44" t="s">
        <v>198</v>
      </c>
      <c r="B79" s="41"/>
      <c r="C79" s="41"/>
      <c r="D79" s="45">
        <f t="shared" si="6"/>
        <v>0</v>
      </c>
      <c r="H79"/>
    </row>
    <row r="80" spans="1:8" x14ac:dyDescent="0.25">
      <c r="A80" s="44" t="s">
        <v>199</v>
      </c>
      <c r="B80" s="41"/>
      <c r="C80" s="41"/>
      <c r="D80" s="45">
        <f t="shared" si="6"/>
        <v>0</v>
      </c>
      <c r="H80"/>
    </row>
    <row r="81" spans="1:8" x14ac:dyDescent="0.25">
      <c r="A81" s="44" t="s">
        <v>172</v>
      </c>
      <c r="B81" s="129">
        <f>SUM(B74:B80)</f>
        <v>0</v>
      </c>
      <c r="C81" s="50">
        <f>SUM(C74:C80)</f>
        <v>0</v>
      </c>
      <c r="D81" s="51">
        <f>SUM(D74:D80)</f>
        <v>0</v>
      </c>
      <c r="E81" s="113" t="s">
        <v>48</v>
      </c>
      <c r="H81"/>
    </row>
    <row r="82" spans="1:8" x14ac:dyDescent="0.25">
      <c r="H82"/>
    </row>
    <row r="83" spans="1:8" x14ac:dyDescent="0.25">
      <c r="B83" s="528" t="s">
        <v>210</v>
      </c>
      <c r="C83" s="528"/>
      <c r="H83"/>
    </row>
    <row r="84" spans="1:8" x14ac:dyDescent="0.25">
      <c r="A84" s="40" t="s">
        <v>211</v>
      </c>
      <c r="B84" s="38" t="s">
        <v>212</v>
      </c>
      <c r="C84" s="38" t="s">
        <v>213</v>
      </c>
      <c r="D84" s="42"/>
      <c r="H84"/>
    </row>
    <row r="85" spans="1:8" x14ac:dyDescent="0.25">
      <c r="A85" s="44" t="s">
        <v>214</v>
      </c>
      <c r="B85" s="251"/>
      <c r="C85" s="251"/>
      <c r="D85"/>
      <c r="H85"/>
    </row>
    <row r="86" spans="1:8" x14ac:dyDescent="0.25">
      <c r="A86" s="44" t="s">
        <v>215</v>
      </c>
      <c r="B86" s="251"/>
      <c r="C86" s="251"/>
      <c r="D86"/>
      <c r="H86"/>
    </row>
    <row r="87" spans="1:8" x14ac:dyDescent="0.25">
      <c r="A87" s="44" t="s">
        <v>216</v>
      </c>
      <c r="B87" s="251"/>
      <c r="C87" s="251"/>
      <c r="D87"/>
      <c r="H87"/>
    </row>
    <row r="88" spans="1:8" x14ac:dyDescent="0.25">
      <c r="A88" s="44" t="s">
        <v>217</v>
      </c>
      <c r="B88" s="252"/>
      <c r="C88" s="252"/>
      <c r="D88" s="42"/>
      <c r="H88"/>
    </row>
    <row r="89" spans="1:8" x14ac:dyDescent="0.25">
      <c r="A89" s="44" t="s">
        <v>218</v>
      </c>
      <c r="B89" s="252"/>
      <c r="C89" s="252"/>
      <c r="D89" s="42"/>
      <c r="H89"/>
    </row>
    <row r="90" spans="1:8" x14ac:dyDescent="0.25">
      <c r="A90" s="44" t="s">
        <v>30</v>
      </c>
      <c r="B90" s="252"/>
      <c r="C90" s="252"/>
      <c r="D90" s="42"/>
      <c r="H90"/>
    </row>
    <row r="91" spans="1:8" x14ac:dyDescent="0.25">
      <c r="A91" s="44" t="s">
        <v>219</v>
      </c>
      <c r="B91" s="252"/>
      <c r="C91" s="252"/>
      <c r="D91" s="42"/>
      <c r="H91"/>
    </row>
    <row r="92" spans="1:8" x14ac:dyDescent="0.25">
      <c r="C92" s="42"/>
    </row>
    <row r="95" spans="1:8" x14ac:dyDescent="0.25">
      <c r="A95" s="307"/>
      <c r="B95" s="57"/>
    </row>
    <row r="96" spans="1:8" x14ac:dyDescent="0.25">
      <c r="A96" s="307"/>
      <c r="B96" s="57"/>
    </row>
    <row r="97" spans="1:2" x14ac:dyDescent="0.25">
      <c r="A97" s="307"/>
      <c r="B97" s="57"/>
    </row>
    <row r="98" spans="1:2" x14ac:dyDescent="0.25">
      <c r="A98" s="307"/>
      <c r="B98"/>
    </row>
  </sheetData>
  <mergeCells count="1">
    <mergeCell ref="B83:C8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H49"/>
  <sheetViews>
    <sheetView workbookViewId="0"/>
  </sheetViews>
  <sheetFormatPr defaultColWidth="8.5703125" defaultRowHeight="15" x14ac:dyDescent="0.25"/>
  <cols>
    <col min="1" max="1" width="50.5703125" style="42" customWidth="1"/>
    <col min="2" max="2" width="13.5703125" style="49" customWidth="1"/>
    <col min="3" max="3" width="1.5703125" style="42" customWidth="1"/>
    <col min="4" max="4" width="15.5703125" style="113" customWidth="1"/>
    <col min="5" max="16384" width="8.5703125" style="42"/>
  </cols>
  <sheetData>
    <row r="1" spans="1:8" customFormat="1" ht="40.35" customHeight="1" x14ac:dyDescent="0.25">
      <c r="A1" s="7" t="s">
        <v>226</v>
      </c>
      <c r="D1" s="124"/>
    </row>
    <row r="2" spans="1:8" customFormat="1" ht="15" customHeight="1" x14ac:dyDescent="0.25">
      <c r="A2" s="24" t="s">
        <v>21</v>
      </c>
      <c r="D2" s="63"/>
    </row>
    <row r="3" spans="1:8" s="39" customFormat="1" x14ac:dyDescent="0.25">
      <c r="A3" s="37"/>
      <c r="B3" s="38" t="s">
        <v>25</v>
      </c>
      <c r="D3" s="125"/>
      <c r="H3"/>
    </row>
    <row r="4" spans="1:8" s="39" customFormat="1" x14ac:dyDescent="0.25">
      <c r="A4" s="37"/>
      <c r="B4" s="38" t="s">
        <v>163</v>
      </c>
      <c r="D4" s="125"/>
      <c r="H4"/>
    </row>
    <row r="5" spans="1:8" x14ac:dyDescent="0.25">
      <c r="A5" s="40" t="s">
        <v>227</v>
      </c>
      <c r="B5" s="41"/>
      <c r="H5"/>
    </row>
    <row r="6" spans="1:8" x14ac:dyDescent="0.25">
      <c r="A6" s="43" t="s">
        <v>165</v>
      </c>
      <c r="B6" s="41"/>
      <c r="H6"/>
    </row>
    <row r="7" spans="1:8" x14ac:dyDescent="0.25">
      <c r="A7" s="44" t="s">
        <v>166</v>
      </c>
      <c r="B7" s="45"/>
      <c r="H7"/>
    </row>
    <row r="8" spans="1:8" x14ac:dyDescent="0.25">
      <c r="A8" s="46" t="s">
        <v>228</v>
      </c>
      <c r="B8" s="45"/>
      <c r="H8"/>
    </row>
    <row r="9" spans="1:8" x14ac:dyDescent="0.25">
      <c r="A9" s="44" t="s">
        <v>229</v>
      </c>
      <c r="B9" s="45"/>
      <c r="H9"/>
    </row>
    <row r="10" spans="1:8" x14ac:dyDescent="0.25">
      <c r="A10" s="44" t="s">
        <v>230</v>
      </c>
      <c r="B10" s="289">
        <f>-B23</f>
        <v>0</v>
      </c>
      <c r="D10" s="113" t="s">
        <v>231</v>
      </c>
      <c r="H10"/>
    </row>
    <row r="11" spans="1:8" x14ac:dyDescent="0.25">
      <c r="A11" s="46" t="s">
        <v>232</v>
      </c>
      <c r="B11" s="45"/>
      <c r="H11"/>
    </row>
    <row r="12" spans="1:8" x14ac:dyDescent="0.25">
      <c r="A12" s="44" t="s">
        <v>172</v>
      </c>
      <c r="B12" s="47">
        <f>SUM(B7:B11)</f>
        <v>0</v>
      </c>
      <c r="D12" s="113" t="s">
        <v>48</v>
      </c>
      <c r="H12"/>
    </row>
    <row r="13" spans="1:8" ht="8.1" customHeight="1" x14ac:dyDescent="0.25">
      <c r="A13" s="107"/>
      <c r="B13" s="108"/>
      <c r="H13"/>
    </row>
    <row r="14" spans="1:8" x14ac:dyDescent="0.25">
      <c r="A14" s="123" t="s">
        <v>174</v>
      </c>
      <c r="H14"/>
    </row>
    <row r="15" spans="1:8" x14ac:dyDescent="0.25">
      <c r="A15" s="123" t="s">
        <v>175</v>
      </c>
      <c r="B15" s="47">
        <v>0</v>
      </c>
      <c r="D15" s="113" t="s">
        <v>97</v>
      </c>
      <c r="H15"/>
    </row>
    <row r="16" spans="1:8" x14ac:dyDescent="0.25">
      <c r="A16" s="123" t="s">
        <v>176</v>
      </c>
      <c r="B16" s="47">
        <f>B12-B15</f>
        <v>0</v>
      </c>
      <c r="D16" s="113" t="s">
        <v>48</v>
      </c>
      <c r="H16"/>
    </row>
    <row r="17" spans="1:8" x14ac:dyDescent="0.25">
      <c r="A17" s="126"/>
      <c r="B17" s="109"/>
      <c r="H17"/>
    </row>
    <row r="18" spans="1:8" x14ac:dyDescent="0.25">
      <c r="A18" s="40" t="s">
        <v>233</v>
      </c>
      <c r="B18" s="41"/>
      <c r="H18"/>
    </row>
    <row r="19" spans="1:8" x14ac:dyDescent="0.25">
      <c r="A19" s="43" t="s">
        <v>165</v>
      </c>
      <c r="B19" s="41"/>
      <c r="H19"/>
    </row>
    <row r="20" spans="1:8" x14ac:dyDescent="0.25">
      <c r="A20" s="44" t="s">
        <v>166</v>
      </c>
      <c r="B20" s="45"/>
      <c r="H20"/>
    </row>
    <row r="21" spans="1:8" x14ac:dyDescent="0.25">
      <c r="A21" s="46" t="s">
        <v>234</v>
      </c>
      <c r="B21" s="45"/>
      <c r="H21"/>
    </row>
    <row r="22" spans="1:8" x14ac:dyDescent="0.25">
      <c r="A22" s="46" t="s">
        <v>235</v>
      </c>
      <c r="B22" s="45"/>
      <c r="H22"/>
    </row>
    <row r="23" spans="1:8" x14ac:dyDescent="0.25">
      <c r="A23" s="44" t="s">
        <v>236</v>
      </c>
      <c r="B23" s="45"/>
      <c r="D23" s="113" t="s">
        <v>237</v>
      </c>
      <c r="H23"/>
    </row>
    <row r="24" spans="1:8" x14ac:dyDescent="0.25">
      <c r="A24" s="46" t="s">
        <v>238</v>
      </c>
      <c r="B24" s="45"/>
      <c r="H24"/>
    </row>
    <row r="25" spans="1:8" x14ac:dyDescent="0.25">
      <c r="A25" s="44" t="s">
        <v>172</v>
      </c>
      <c r="B25" s="47">
        <f>SUM(B20:B24)</f>
        <v>0</v>
      </c>
      <c r="H25"/>
    </row>
    <row r="26" spans="1:8" ht="8.1" customHeight="1" x14ac:dyDescent="0.25">
      <c r="H26"/>
    </row>
    <row r="27" spans="1:8" x14ac:dyDescent="0.25">
      <c r="A27" s="123" t="s">
        <v>174</v>
      </c>
      <c r="H27"/>
    </row>
    <row r="28" spans="1:8" x14ac:dyDescent="0.25">
      <c r="A28" s="123" t="s">
        <v>175</v>
      </c>
      <c r="B28" s="47">
        <v>0</v>
      </c>
      <c r="D28" s="113" t="s">
        <v>97</v>
      </c>
      <c r="H28"/>
    </row>
    <row r="29" spans="1:8" x14ac:dyDescent="0.25">
      <c r="A29" s="123" t="s">
        <v>176</v>
      </c>
      <c r="B29" s="47">
        <f>B25-B28</f>
        <v>0</v>
      </c>
      <c r="D29" s="113" t="s">
        <v>48</v>
      </c>
      <c r="H29"/>
    </row>
    <row r="30" spans="1:8" x14ac:dyDescent="0.25">
      <c r="H30"/>
    </row>
    <row r="31" spans="1:8" x14ac:dyDescent="0.25">
      <c r="A31" s="40" t="s">
        <v>239</v>
      </c>
      <c r="B31" s="41"/>
      <c r="H31"/>
    </row>
    <row r="32" spans="1:8" x14ac:dyDescent="0.25">
      <c r="A32" s="43" t="s">
        <v>165</v>
      </c>
      <c r="B32" s="41"/>
      <c r="H32"/>
    </row>
    <row r="33" spans="1:8" x14ac:dyDescent="0.25">
      <c r="A33" s="44" t="s">
        <v>166</v>
      </c>
      <c r="B33" s="45"/>
      <c r="H33"/>
    </row>
    <row r="34" spans="1:8" x14ac:dyDescent="0.25">
      <c r="A34" s="46" t="s">
        <v>240</v>
      </c>
      <c r="B34" s="45"/>
      <c r="H34"/>
    </row>
    <row r="35" spans="1:8" x14ac:dyDescent="0.25">
      <c r="A35" s="46" t="s">
        <v>241</v>
      </c>
      <c r="B35" s="45"/>
      <c r="H35"/>
    </row>
    <row r="36" spans="1:8" x14ac:dyDescent="0.25">
      <c r="A36" s="44" t="s">
        <v>172</v>
      </c>
      <c r="B36" s="47">
        <f>SUM(B33:B35)</f>
        <v>0</v>
      </c>
      <c r="D36" s="113" t="s">
        <v>48</v>
      </c>
      <c r="H36"/>
    </row>
    <row r="37" spans="1:8" x14ac:dyDescent="0.25">
      <c r="H37"/>
    </row>
    <row r="38" spans="1:8" x14ac:dyDescent="0.25">
      <c r="A38" s="40" t="s">
        <v>242</v>
      </c>
      <c r="B38" s="41"/>
      <c r="H38"/>
    </row>
    <row r="39" spans="1:8" x14ac:dyDescent="0.25">
      <c r="A39" s="43" t="s">
        <v>165</v>
      </c>
      <c r="B39" s="41"/>
      <c r="H39"/>
    </row>
    <row r="40" spans="1:8" x14ac:dyDescent="0.25">
      <c r="A40" s="44" t="s">
        <v>166</v>
      </c>
      <c r="B40" s="45"/>
      <c r="H40"/>
    </row>
    <row r="41" spans="1:8" x14ac:dyDescent="0.25">
      <c r="A41" s="46" t="s">
        <v>243</v>
      </c>
      <c r="B41" s="45"/>
      <c r="H41"/>
    </row>
    <row r="42" spans="1:8" x14ac:dyDescent="0.25">
      <c r="A42" s="46" t="s">
        <v>244</v>
      </c>
      <c r="B42" s="45"/>
      <c r="H42"/>
    </row>
    <row r="43" spans="1:8" x14ac:dyDescent="0.25">
      <c r="A43" s="44" t="s">
        <v>172</v>
      </c>
      <c r="B43" s="47">
        <f>SUM(B40:B42)</f>
        <v>0</v>
      </c>
      <c r="D43" s="113" t="s">
        <v>48</v>
      </c>
      <c r="H43"/>
    </row>
    <row r="46" spans="1:8" x14ac:dyDescent="0.25">
      <c r="A46" s="307"/>
      <c r="B46" s="57"/>
    </row>
    <row r="47" spans="1:8" x14ac:dyDescent="0.25">
      <c r="A47" s="307"/>
      <c r="B47" s="57"/>
    </row>
    <row r="48" spans="1:8" x14ac:dyDescent="0.25">
      <c r="A48" s="307"/>
      <c r="B48" s="57"/>
    </row>
    <row r="49" spans="1:2" x14ac:dyDescent="0.25">
      <c r="A49" s="307"/>
      <c r="B4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83400-213E-47F0-B817-D51D6178B29F}">
  <ds:schemaRefs>
    <ds:schemaRef ds:uri="http://schemas.microsoft.com/office/2006/metadata/properties"/>
    <ds:schemaRef ds:uri="http://schemas.microsoft.com/office/infopath/2007/PartnerControls"/>
    <ds:schemaRef ds:uri="7e344f6c-33c4-4639-9c4a-e760d75a1222"/>
    <ds:schemaRef ds:uri="02622428-b056-4156-8618-9b4665fa4c5e"/>
  </ds:schemaRefs>
</ds:datastoreItem>
</file>

<file path=customXml/itemProps2.xml><?xml version="1.0" encoding="utf-8"?>
<ds:datastoreItem xmlns:ds="http://schemas.openxmlformats.org/officeDocument/2006/customXml" ds:itemID="{AAB92848-EA72-4F29-BC5B-7FB0A9E50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7e344f6c-33c4-4639-9c4a-e760d75a1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175053-DCEF-47EB-BEFE-7F33A010BB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vt:i4>
      </vt:variant>
    </vt:vector>
  </HeadingPairs>
  <TitlesOfParts>
    <vt:vector size="32" baseType="lpstr">
      <vt:lpstr>ACFR 24-25 Changes</vt:lpstr>
      <vt:lpstr>Cover</vt:lpstr>
      <vt:lpstr>Consolidated Segment Report</vt:lpstr>
      <vt:lpstr>AP (I&amp;E)</vt:lpstr>
      <vt:lpstr>AP (Balance Sheet)</vt:lpstr>
      <vt:lpstr>AP (Financial Assets) </vt:lpstr>
      <vt:lpstr>AP (Loans Receivable)</vt:lpstr>
      <vt:lpstr>AP (Non-Current Assets)</vt:lpstr>
      <vt:lpstr>AP (Refundable Loans)</vt:lpstr>
      <vt:lpstr>AP (Borrowings)</vt:lpstr>
      <vt:lpstr>AP (Related Party)</vt:lpstr>
      <vt:lpstr>AP (Cash Flow)</vt:lpstr>
      <vt:lpstr>AP (Note 1)</vt:lpstr>
      <vt:lpstr>Transitional Residential (I&amp;E)</vt:lpstr>
      <vt:lpstr>Residential (I&amp;E)</vt:lpstr>
      <vt:lpstr>Residential (Income)</vt:lpstr>
      <vt:lpstr>Residential (Expenses)</vt:lpstr>
      <vt:lpstr>Resi (I&amp;E) PRPD @ Service Level</vt:lpstr>
      <vt:lpstr>Residential Non-Recurrent I&amp;E</vt:lpstr>
      <vt:lpstr>Residential (Balance Sheet)</vt:lpstr>
      <vt:lpstr>APCS (Permitted Uses Recn)</vt:lpstr>
      <vt:lpstr>Financial Support Statement</vt:lpstr>
      <vt:lpstr>STRC (I&amp;E)</vt:lpstr>
      <vt:lpstr>HCP I&amp;E Summary</vt:lpstr>
      <vt:lpstr>HCP (I&amp;E)</vt:lpstr>
      <vt:lpstr>Compliance Prudential Standands</vt:lpstr>
      <vt:lpstr>Compliance with Permitted Uses</vt:lpstr>
      <vt:lpstr>Accommodation Payment Balances</vt:lpstr>
      <vt:lpstr>SACH Accom Pymts Non Supported</vt:lpstr>
      <vt:lpstr>SACH Acc Pymt Partial Supported</vt:lpstr>
      <vt:lpstr>Residential Building</vt:lpstr>
      <vt:lpstr>'Resi (I&amp;E) PRPD @ Service Level'!Print_Area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dc:creator>
  <cp:keywords/>
  <dc:description/>
  <cp:lastModifiedBy>Kristy Offner</cp:lastModifiedBy>
  <cp:revision/>
  <dcterms:created xsi:type="dcterms:W3CDTF">2017-05-18T05:04:21Z</dcterms:created>
  <dcterms:modified xsi:type="dcterms:W3CDTF">2025-05-12T11:32:52Z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y fmtid="{D5CDD505-2E9C-101B-9397-08002B2CF9AE}" pid="4" name="Order">
    <vt:r8>1137400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lcf76f155ced4ddcb4097134ff3c332f">
    <vt:lpwstr/>
  </property>
  <property fmtid="{D5CDD505-2E9C-101B-9397-08002B2CF9AE}" pid="12" name="TaxCatchAll">
    <vt:lpwstr/>
  </property>
</Properties>
</file>