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I:\Staging\Financial Performance\ANALYSIS\2019-20\ACFR 2020-21\Further changes after 14 May BIDS\"/>
    </mc:Choice>
  </mc:AlternateContent>
  <xr:revisionPtr revIDLastSave="0" documentId="13_ncr:1_{E0BCE0BC-9188-444B-A25D-2C49879286E1}" xr6:coauthVersionLast="45" xr6:coauthVersionMax="45" xr10:uidLastSave="{00000000-0000-0000-0000-000000000000}"/>
  <bookViews>
    <workbookView xWindow="-120" yWindow="-120" windowWidth="29040" windowHeight="15840" tabRatio="813" firstSheet="12" activeTab="20" xr2:uid="{00000000-000D-0000-FFFF-FFFF00000000}"/>
  </bookViews>
  <sheets>
    <sheet name="Cover" sheetId="5" r:id="rId1"/>
    <sheet name="Consolidated Segment Report" sheetId="42" r:id="rId2"/>
    <sheet name="AP (I&amp;E)" sheetId="21" r:id="rId3"/>
    <sheet name="AP (Balance Sheet)" sheetId="48" r:id="rId4"/>
    <sheet name="AP (Financial Assets) " sheetId="38" r:id="rId5"/>
    <sheet name="AP (Loans Receivable)" sheetId="49" r:id="rId6"/>
    <sheet name="AP (Non-Current Assets)" sheetId="36" r:id="rId7"/>
    <sheet name="AP (Refundable Loans)" sheetId="39" r:id="rId8"/>
    <sheet name="AP (Borrowings)" sheetId="43" r:id="rId9"/>
    <sheet name="AP (Related Party)" sheetId="44" r:id="rId10"/>
    <sheet name="AP (Cash Flow)" sheetId="24" r:id="rId11"/>
    <sheet name="AP (Note 1)" sheetId="28" r:id="rId12"/>
    <sheet name="Transitional Residential (I&amp;E)" sheetId="60" r:id="rId13"/>
    <sheet name="Residential (I&amp;E)" sheetId="41" state="hidden" r:id="rId14"/>
    <sheet name="Residential (Income)" sheetId="53" r:id="rId15"/>
    <sheet name="Residential (Expenses)" sheetId="52" r:id="rId16"/>
    <sheet name="Residential (Balance Sheet)" sheetId="47" r:id="rId17"/>
    <sheet name="Permitted Uses Recn" sheetId="51" r:id="rId18"/>
    <sheet name="Financial Support Statement" sheetId="61" r:id="rId19"/>
    <sheet name="STRC (I&amp;E)" sheetId="46" r:id="rId20"/>
    <sheet name="HCP (I&amp;E)" sheetId="33" r:id="rId21"/>
    <sheet name="Compliance Prudential Standards" sheetId="56" r:id="rId22"/>
    <sheet name="Compliance with Permitted Uses" sheetId="57" r:id="rId23"/>
    <sheet name="Accommodation Payment Balances" sheetId="58" r:id="rId24"/>
    <sheet name="SACH Accom Pymts Non Supported" sheetId="54" r:id="rId25"/>
    <sheet name="SACH Acc Pymt Partial Supported" sheetId="55" r:id="rId26"/>
    <sheet name="Residential Building" sheetId="4" r:id="rId27"/>
  </sheets>
  <externalReferences>
    <externalReference r:id="rId28"/>
  </externalReferences>
  <definedNames>
    <definedName name="Access_Button" hidden="1">"CODS_Worksheet_Abram_List"</definedName>
    <definedName name="AccessDatabase" hidden="1">"C:\My Documents\RESEARCH\Database\CODS Worksheet.mdb"</definedName>
    <definedName name="Add_Funds1">'[1]Economic Parameters'!$E$27</definedName>
    <definedName name="Add_Funds2">'[1]Economic Parameters'!$E$28</definedName>
    <definedName name="Budget_Year">'[1]Economic Parameters'!$G$6</definedName>
    <definedName name="CAPABILITY_DEVELOPMENT_COST">#REF!</definedName>
    <definedName name="CG_LM">'[1]Economic Parameters'!$D$174</definedName>
    <definedName name="CG_LM_to_YOD">'[1]Economic Parameters'!$D$181</definedName>
    <definedName name="CG_Tech_to_YOD">'[1]Economic Parameters'!$D$182</definedName>
    <definedName name="CG_to_Curr_Sw">'[1]Economic Parameters'!$C$169</definedName>
    <definedName name="CG_to_YOD_Sw">'[1]Economic Parameters'!$C$170</definedName>
    <definedName name="CG_Total">'[1]Economic Parameters'!$D$173</definedName>
    <definedName name="CG_Year">'[1]Economic Parameters'!$D$176</definedName>
    <definedName name="Committees">'[1]Economic Parameters'!$Q$251:$Q$256</definedName>
    <definedName name="Comp1">'[1]Economic Parameters'!#REF!</definedName>
    <definedName name="Comp2">'[1]Economic Parameters'!#REF!</definedName>
    <definedName name="Comp3">'[1]Economic Parameters'!#REF!</definedName>
    <definedName name="Comp4">'[1]Economic Parameters'!#REF!</definedName>
    <definedName name="Composite">'[1]Economic Parameters'!$B$82:$B$86</definedName>
    <definedName name="CostGrowth">'[1]Economic Parameters'!$B$94:$E$124</definedName>
    <definedName name="CostRiskContingency">'[1]Economic Parameters'!$K$252:$L$259</definedName>
    <definedName name="CostRiskRating">'[1]Economic Parameters'!$K$252:$K$259</definedName>
    <definedName name="CostRiskRatingTable">'[1]Economic Parameters'!$J$252:$K$259</definedName>
    <definedName name="Currency">'[1]Economic Parameters'!$AM$58:$AM$70</definedName>
    <definedName name="Decade">'[1]Economic Parameters'!$N$5</definedName>
    <definedName name="Defence_Base">'[1]Economic Parameters'!$B$276:$B$347</definedName>
    <definedName name="Dist_Acq">'[1]Economic Parameters'!$F$263:$F$274</definedName>
    <definedName name="Dist_NPOC">'[1]Economic Parameters'!$J$263:$J$278</definedName>
    <definedName name="Dist_NPOCPers">'[1]Economic Parameters'!$L$263:$L$269</definedName>
    <definedName name="Dist_Pers">'[1]Economic Parameters'!$H$263:$H$268</definedName>
    <definedName name="Escalation">'[1]Economic Parameters'!$B$93:$C$124</definedName>
    <definedName name="Escalation_Years">'[1]Economic Parameters'!$F$203:$BD$203</definedName>
    <definedName name="Exchange">'[1]Economic Parameters'!$B$57:$H$85</definedName>
    <definedName name="ExchangeBasis">'[1]Economic Parameters'!$K$57:$AG$57</definedName>
    <definedName name="First_Pass">'[1]Capability Summary'!$E$31</definedName>
    <definedName name="FOC">'[1]Capability Summary'!$I$34</definedName>
    <definedName name="Forward_Est">'[1]Economic Parameters'!$K$5</definedName>
    <definedName name="Freq">'[1]Economic Parameters'!$D$261:$D$271</definedName>
    <definedName name="FullYear">#REF!</definedName>
    <definedName name="Funding">'[1]Economic Parameters'!$T$264:$T$267</definedName>
    <definedName name="FY_PriceBasis">'[1]Economic Parameters'!$G$5</definedName>
    <definedName name="Glossary">#REF!</definedName>
    <definedName name="Glossary1">#REF!</definedName>
    <definedName name="Glossary2">#REF!</definedName>
    <definedName name="Group">'[1]Economic Parameters'!$E$229:$E$243</definedName>
    <definedName name="Index">'[1]Economic Parameters'!$B$94:$B$124</definedName>
    <definedName name="Indexation_Factor">'[1]Economic Parameters'!$D$204:$BD$215</definedName>
    <definedName name="Inflation_Index">'[1]Economic Parameters'!$D$191:$D$202</definedName>
    <definedName name="IOC">'[1]Capability Summary'!$I$33</definedName>
    <definedName name="LOT">'[1]Capability Summary'!$E$35</definedName>
    <definedName name="Next_Approval">'[1]Economic Parameters'!$U$251:$U$257</definedName>
    <definedName name="NextApproval">'[1]Basis of Cost Estimate'!$M$3</definedName>
    <definedName name="NPOC_Escalation">'[1]Economic Parameters'!$B$131:$C$162</definedName>
    <definedName name="NPOCSpread1">'[1]Economic Parameters'!#REF!</definedName>
    <definedName name="NPOCSpread2">'[1]Economic Parameters'!#REF!</definedName>
    <definedName name="NPOCSpread3">'[1]Economic Parameters'!#REF!</definedName>
    <definedName name="NPOCSpread4">'[1]Economic Parameters'!#REF!</definedName>
    <definedName name="NPOCSpread5">'[1]Economic Parameters'!#REF!</definedName>
    <definedName name="NPOCSpread6">'[1]Economic Parameters'!#REF!</definedName>
    <definedName name="NPOCSpread7">'[1]Economic Parameters'!#REF!</definedName>
    <definedName name="NPOCSpreads">'[1]Economic Parameters'!#REF!</definedName>
    <definedName name="Option_Preferred">'[1]Basis of Cost Estimate'!$E$15</definedName>
    <definedName name="Option_Set">'[1]Economic Parameters'!$Y$251:$Y$255</definedName>
    <definedName name="Option1">'[1]Basis of Cost Estimate'!$E$7</definedName>
    <definedName name="Option2">'[1]Basis of Cost Estimate'!$E$9</definedName>
    <definedName name="Option3">'[1]Basis of Cost Estimate'!$E$11</definedName>
    <definedName name="Option4">'[1]Basis of Cost Estimate'!$E$13</definedName>
    <definedName name="Outturned">'[1]Economic Parameters'!$D$187</definedName>
    <definedName name="PersSvcCat">'[1]Economic Parameters'!$H$251:$H$258</definedName>
    <definedName name="PriceBasis">'[1]Economic Parameters'!$B$53</definedName>
    <definedName name="ProjName">'[1]Capability Summary'!$C$5</definedName>
    <definedName name="ProjNo">'[1]Capability Summary'!$I$7</definedName>
    <definedName name="ProjPh">'[1]Capability Summary'!$I$8</definedName>
    <definedName name="Provider">#REF!</definedName>
    <definedName name="Providerdetails">#REF!</definedName>
    <definedName name="PWD">'[1]Capability Summary'!$I$35</definedName>
    <definedName name="ROE_List">'[1]Economic Parameters'!$B$261:$B$272</definedName>
    <definedName name="Second_Pass">'[1]Capability Summary'!$E$32</definedName>
    <definedName name="Spread1">'[1]Economic Parameters'!#REF!</definedName>
    <definedName name="Spread10">'[1]Economic Parameters'!#REF!</definedName>
    <definedName name="Spread2">'[1]Economic Parameters'!#REF!</definedName>
    <definedName name="Spread3">'[1]Economic Parameters'!#REF!</definedName>
    <definedName name="Spread4">'[1]Economic Parameters'!#REF!</definedName>
    <definedName name="Spread5">'[1]Economic Parameters'!#REF!</definedName>
    <definedName name="Spread6">'[1]Economic Parameters'!#REF!</definedName>
    <definedName name="Spread7">'[1]Economic Parameters'!#REF!</definedName>
    <definedName name="Spread8">'[1]Economic Parameters'!#REF!</definedName>
    <definedName name="Spread9">'[1]Economic Parameters'!#REF!</definedName>
    <definedName name="Spreads">'[1]Economic Parameters'!#REF!</definedName>
    <definedName name="State">'[1]Economic Parameters'!$O$251:$O$259</definedName>
    <definedName name="Unit_of_Measure">'[1]Economic Parameters'!$P$264:$P$270</definedName>
    <definedName name="Unit_Pers">'[1]Economic Parameters'!$R$264:$R$268</definedName>
    <definedName name="Value">'[1]Economic Parameters'!$N$264:$N$267</definedName>
    <definedName name="Year1">#REF!</definedName>
    <definedName name="Year2">#REF!</definedName>
    <definedName name="YOD">'[1]Capability Summary'!$I$32</definedName>
    <definedName name="YOD_1st">'[1]Capability Summary'!$I$31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33" l="1"/>
  <c r="C47" i="33"/>
  <c r="B26" i="38" l="1"/>
  <c r="C31" i="46" l="1"/>
  <c r="C30" i="46"/>
  <c r="C33" i="46"/>
  <c r="C34" i="46"/>
  <c r="F35" i="46"/>
  <c r="E35" i="46"/>
  <c r="G13" i="52" l="1"/>
  <c r="F13" i="52"/>
  <c r="E13" i="52"/>
  <c r="G29" i="52"/>
  <c r="E29" i="52"/>
  <c r="F29" i="52"/>
  <c r="C23" i="52" l="1"/>
  <c r="D79" i="36" l="1"/>
  <c r="D68" i="36"/>
  <c r="D57" i="36"/>
  <c r="D47" i="36"/>
  <c r="D46" i="36"/>
  <c r="D45" i="36"/>
  <c r="D44" i="36"/>
  <c r="D43" i="36"/>
  <c r="D42" i="36"/>
  <c r="D41" i="36"/>
  <c r="D34" i="36"/>
  <c r="D11" i="36"/>
  <c r="D23" i="36"/>
  <c r="D22" i="36" l="1"/>
  <c r="C43" i="33" l="1"/>
  <c r="E40" i="33"/>
  <c r="E24" i="33"/>
  <c r="E11" i="33"/>
  <c r="E26" i="33" s="1"/>
  <c r="C74" i="21" l="1"/>
  <c r="C15" i="43" l="1"/>
  <c r="D15" i="43"/>
  <c r="B10" i="39" l="1"/>
  <c r="B13" i="38"/>
  <c r="B27" i="43" l="1"/>
  <c r="C27" i="43"/>
  <c r="C62" i="42" l="1"/>
  <c r="C61" i="42"/>
  <c r="C60" i="42"/>
  <c r="C55" i="42"/>
  <c r="C54" i="42"/>
  <c r="C53" i="42"/>
  <c r="C52" i="42"/>
  <c r="C51" i="42"/>
  <c r="C50" i="42"/>
  <c r="C46" i="42"/>
  <c r="C45" i="42"/>
  <c r="C44" i="42"/>
  <c r="C43" i="42"/>
  <c r="C37" i="42"/>
  <c r="C36" i="42"/>
  <c r="C35" i="42"/>
  <c r="C29" i="42"/>
  <c r="C28" i="42"/>
  <c r="C27" i="42"/>
  <c r="C26" i="42"/>
  <c r="C25" i="42"/>
  <c r="C24" i="42"/>
  <c r="C23" i="42"/>
  <c r="C21" i="42"/>
  <c r="C17" i="42"/>
  <c r="C16" i="42"/>
  <c r="C15" i="42"/>
  <c r="C14" i="42"/>
  <c r="C13" i="42"/>
  <c r="C12" i="42"/>
  <c r="C11" i="42"/>
  <c r="H18" i="42"/>
  <c r="G18" i="42"/>
  <c r="F18" i="42"/>
  <c r="E18" i="42"/>
  <c r="D18" i="42"/>
  <c r="C10" i="42"/>
  <c r="C35" i="46"/>
  <c r="C30" i="47"/>
  <c r="C23" i="47"/>
  <c r="D26" i="43"/>
  <c r="D14" i="43"/>
  <c r="B15" i="43"/>
  <c r="C8" i="42" l="1"/>
  <c r="C7" i="42"/>
  <c r="C6" i="42"/>
  <c r="D39" i="42" l="1"/>
  <c r="C102" i="52" l="1"/>
  <c r="C78" i="60" s="1"/>
  <c r="B23" i="38"/>
  <c r="C99" i="52"/>
  <c r="C74" i="60" s="1"/>
  <c r="C97" i="52"/>
  <c r="C72" i="60" s="1"/>
  <c r="C55" i="41"/>
  <c r="C54" i="41"/>
  <c r="B45" i="51"/>
  <c r="B55" i="51"/>
  <c r="B51" i="51"/>
  <c r="B52" i="51" s="1"/>
  <c r="B34" i="51"/>
  <c r="B33" i="51"/>
  <c r="C33" i="51" s="1"/>
  <c r="B25" i="51"/>
  <c r="C25" i="51" s="1"/>
  <c r="B16" i="51"/>
  <c r="B13" i="51"/>
  <c r="B27" i="51" s="1"/>
  <c r="B30" i="51" s="1"/>
  <c r="B9" i="51"/>
  <c r="B8" i="51"/>
  <c r="B7" i="51"/>
  <c r="B50" i="51"/>
  <c r="B54" i="51"/>
  <c r="B56" i="51" s="1"/>
  <c r="B10" i="51"/>
  <c r="C22" i="51" s="1"/>
  <c r="C34" i="51"/>
  <c r="C13" i="51"/>
  <c r="C37" i="51"/>
  <c r="C43" i="51"/>
  <c r="C20" i="51"/>
  <c r="C19" i="51"/>
  <c r="C17" i="51"/>
  <c r="C39" i="51"/>
  <c r="C24" i="51"/>
  <c r="C47" i="41"/>
  <c r="F40" i="33"/>
  <c r="C23" i="43"/>
  <c r="B23" i="43"/>
  <c r="C23" i="49"/>
  <c r="B23" i="49"/>
  <c r="C35" i="52"/>
  <c r="C8" i="52"/>
  <c r="C38" i="53"/>
  <c r="C56" i="41" s="1"/>
  <c r="C37" i="53"/>
  <c r="C36" i="53"/>
  <c r="G115" i="52"/>
  <c r="F115" i="52"/>
  <c r="C110" i="52"/>
  <c r="C89" i="60"/>
  <c r="C111" i="52"/>
  <c r="C90" i="60" s="1"/>
  <c r="C112" i="52"/>
  <c r="C91" i="60" s="1"/>
  <c r="C113" i="52"/>
  <c r="C92" i="60" s="1"/>
  <c r="C114" i="52"/>
  <c r="C93" i="60" s="1"/>
  <c r="E115" i="52"/>
  <c r="C33" i="53"/>
  <c r="C34" i="53"/>
  <c r="C29" i="53"/>
  <c r="C30" i="53" s="1"/>
  <c r="C7" i="41" s="1"/>
  <c r="G30" i="53"/>
  <c r="F30" i="53"/>
  <c r="E30" i="53"/>
  <c r="G34" i="53"/>
  <c r="F34" i="53"/>
  <c r="E34" i="53"/>
  <c r="C78" i="52"/>
  <c r="C105" i="52"/>
  <c r="C64" i="52"/>
  <c r="C66" i="52"/>
  <c r="C67" i="52"/>
  <c r="C75" i="52"/>
  <c r="C76" i="52"/>
  <c r="C94" i="52"/>
  <c r="C103" i="52"/>
  <c r="C104" i="52"/>
  <c r="C101" i="52"/>
  <c r="C76" i="60" s="1"/>
  <c r="C65" i="52"/>
  <c r="C100" i="52"/>
  <c r="C98" i="52"/>
  <c r="C73" i="60" s="1"/>
  <c r="C95" i="52"/>
  <c r="C96" i="52"/>
  <c r="C85" i="52"/>
  <c r="C85" i="60" s="1"/>
  <c r="C88" i="52"/>
  <c r="C90" i="52"/>
  <c r="C26" i="52"/>
  <c r="C77" i="52"/>
  <c r="C89" i="52"/>
  <c r="C84" i="52"/>
  <c r="C86" i="52"/>
  <c r="C87" i="52"/>
  <c r="C83" i="52"/>
  <c r="C70" i="52"/>
  <c r="C77" i="60" s="1"/>
  <c r="C46" i="52"/>
  <c r="C53" i="52"/>
  <c r="C60" i="52"/>
  <c r="C45" i="52"/>
  <c r="C52" i="52"/>
  <c r="C59" i="52"/>
  <c r="C44" i="52"/>
  <c r="C51" i="52"/>
  <c r="C58" i="52"/>
  <c r="C43" i="52"/>
  <c r="C50" i="52"/>
  <c r="C57" i="52"/>
  <c r="C5" i="52"/>
  <c r="C6" i="52"/>
  <c r="C7" i="52"/>
  <c r="C9" i="52"/>
  <c r="C10" i="52"/>
  <c r="C11" i="52"/>
  <c r="C24" i="52"/>
  <c r="C25" i="52"/>
  <c r="C27" i="52"/>
  <c r="C16" i="52"/>
  <c r="C17" i="52"/>
  <c r="C18" i="52"/>
  <c r="C19" i="52"/>
  <c r="C28" i="52"/>
  <c r="C72" i="52"/>
  <c r="C67" i="60" s="1"/>
  <c r="C5" i="53"/>
  <c r="C5" i="60"/>
  <c r="C6" i="53"/>
  <c r="C6" i="60"/>
  <c r="C7" i="53"/>
  <c r="C7" i="60" s="1"/>
  <c r="C8" i="53"/>
  <c r="C10" i="53" s="1"/>
  <c r="C4" i="41" s="1"/>
  <c r="C8" i="60"/>
  <c r="C9" i="53"/>
  <c r="C9" i="60"/>
  <c r="C13" i="53"/>
  <c r="C13" i="60"/>
  <c r="C14" i="53"/>
  <c r="C14" i="60" s="1"/>
  <c r="C15" i="53"/>
  <c r="C17" i="53" s="1"/>
  <c r="C5" i="41" s="1"/>
  <c r="C15" i="60"/>
  <c r="C16" i="53"/>
  <c r="C16" i="60"/>
  <c r="C20" i="53"/>
  <c r="C20" i="60"/>
  <c r="C21" i="53"/>
  <c r="C21" i="60" s="1"/>
  <c r="C22" i="53"/>
  <c r="C22" i="60" s="1"/>
  <c r="C23" i="53"/>
  <c r="C24" i="53"/>
  <c r="C23" i="60" s="1"/>
  <c r="C25" i="53"/>
  <c r="C24" i="60" s="1"/>
  <c r="C28" i="60"/>
  <c r="C29" i="60" s="1"/>
  <c r="C32" i="60"/>
  <c r="C33" i="60" s="1"/>
  <c r="C46" i="60"/>
  <c r="F106" i="52"/>
  <c r="G106" i="52"/>
  <c r="E106" i="52"/>
  <c r="G91" i="52"/>
  <c r="F91" i="52"/>
  <c r="E91" i="52"/>
  <c r="H27" i="58"/>
  <c r="G27" i="58"/>
  <c r="E27" i="58"/>
  <c r="D27" i="58"/>
  <c r="E50" i="57"/>
  <c r="C21" i="41"/>
  <c r="C22" i="47"/>
  <c r="C26" i="47" s="1"/>
  <c r="G79" i="52"/>
  <c r="F79" i="52"/>
  <c r="E79" i="52"/>
  <c r="G68" i="52"/>
  <c r="F68" i="52"/>
  <c r="E68" i="52"/>
  <c r="C20" i="33"/>
  <c r="C9" i="33"/>
  <c r="C22" i="33"/>
  <c r="C81" i="36"/>
  <c r="B81" i="36"/>
  <c r="D80" i="36"/>
  <c r="D78" i="36"/>
  <c r="D77" i="36"/>
  <c r="D76" i="36"/>
  <c r="D75" i="36"/>
  <c r="D74" i="36"/>
  <c r="C70" i="36"/>
  <c r="B70" i="36"/>
  <c r="D69" i="36"/>
  <c r="D67" i="36"/>
  <c r="D66" i="36"/>
  <c r="D65" i="36"/>
  <c r="D64" i="36"/>
  <c r="D63" i="36"/>
  <c r="C43" i="24"/>
  <c r="C45" i="24" s="1"/>
  <c r="C27" i="21"/>
  <c r="C61" i="21"/>
  <c r="B13" i="36"/>
  <c r="G26" i="53"/>
  <c r="F26" i="53"/>
  <c r="E26" i="53"/>
  <c r="G17" i="53"/>
  <c r="F17" i="53"/>
  <c r="E17" i="53"/>
  <c r="G10" i="53"/>
  <c r="F10" i="53"/>
  <c r="E10" i="53"/>
  <c r="G61" i="52"/>
  <c r="F61" i="52"/>
  <c r="E61" i="52"/>
  <c r="G54" i="52"/>
  <c r="F54" i="52"/>
  <c r="E54" i="52"/>
  <c r="G47" i="52"/>
  <c r="F47" i="52"/>
  <c r="E47" i="52"/>
  <c r="C8" i="41"/>
  <c r="C38" i="52"/>
  <c r="G39" i="52"/>
  <c r="F39" i="52"/>
  <c r="E39" i="52"/>
  <c r="C37" i="52"/>
  <c r="C36" i="52"/>
  <c r="C34" i="52"/>
  <c r="C33" i="52"/>
  <c r="C32" i="52"/>
  <c r="F20" i="52"/>
  <c r="G20" i="52"/>
  <c r="E20" i="52"/>
  <c r="C36" i="36"/>
  <c r="B36" i="36"/>
  <c r="C12" i="47" s="1"/>
  <c r="D35" i="36"/>
  <c r="D33" i="36"/>
  <c r="C36" i="21" s="1"/>
  <c r="D32" i="36"/>
  <c r="D31" i="36"/>
  <c r="D30" i="36"/>
  <c r="D29" i="36"/>
  <c r="C39" i="33"/>
  <c r="C38" i="33"/>
  <c r="C37" i="33"/>
  <c r="C36" i="33"/>
  <c r="C34" i="33"/>
  <c r="C33" i="33"/>
  <c r="C32" i="33"/>
  <c r="C31" i="33"/>
  <c r="C30" i="33"/>
  <c r="C29" i="33"/>
  <c r="C23" i="33"/>
  <c r="C21" i="33"/>
  <c r="C19" i="33"/>
  <c r="C18" i="33"/>
  <c r="C17" i="33"/>
  <c r="C16" i="33"/>
  <c r="C15" i="33"/>
  <c r="C14" i="33"/>
  <c r="C5" i="33"/>
  <c r="C6" i="33"/>
  <c r="C7" i="33"/>
  <c r="C8" i="33"/>
  <c r="C10" i="33"/>
  <c r="C4" i="33"/>
  <c r="C12" i="24"/>
  <c r="C38" i="48"/>
  <c r="C37" i="48"/>
  <c r="C36" i="48"/>
  <c r="C9" i="48"/>
  <c r="C8" i="48"/>
  <c r="D39" i="44"/>
  <c r="C50" i="48" s="1"/>
  <c r="B43" i="39"/>
  <c r="B36" i="39"/>
  <c r="C7" i="48" s="1"/>
  <c r="D22" i="49"/>
  <c r="D21" i="49"/>
  <c r="D20" i="49"/>
  <c r="D19" i="49"/>
  <c r="D23" i="49" s="1"/>
  <c r="D27" i="49" s="1"/>
  <c r="C11" i="49"/>
  <c r="B11" i="49"/>
  <c r="D10" i="49"/>
  <c r="D9" i="49"/>
  <c r="D8" i="49"/>
  <c r="D7" i="49"/>
  <c r="D11" i="49"/>
  <c r="D15" i="49"/>
  <c r="C15" i="48"/>
  <c r="C56" i="42"/>
  <c r="C39" i="42"/>
  <c r="C30" i="42"/>
  <c r="C71" i="42" s="1"/>
  <c r="C18" i="42"/>
  <c r="H56" i="42"/>
  <c r="H58" i="42" s="1"/>
  <c r="H64" i="42" s="1"/>
  <c r="H47" i="42"/>
  <c r="H30" i="42"/>
  <c r="G56" i="42"/>
  <c r="G47" i="42"/>
  <c r="G58" i="42" s="1"/>
  <c r="G64" i="42" s="1"/>
  <c r="G30" i="42"/>
  <c r="F56" i="42"/>
  <c r="F47" i="42"/>
  <c r="F58" i="42" s="1"/>
  <c r="F64" i="42" s="1"/>
  <c r="F30" i="42"/>
  <c r="E56" i="42"/>
  <c r="E47" i="42"/>
  <c r="E30" i="42"/>
  <c r="C69" i="48"/>
  <c r="D44" i="44"/>
  <c r="D45" i="44"/>
  <c r="D46" i="44"/>
  <c r="D43" i="44"/>
  <c r="D47" i="44" s="1"/>
  <c r="D51" i="44" s="1"/>
  <c r="D32" i="44"/>
  <c r="D33" i="44"/>
  <c r="D34" i="44"/>
  <c r="D31" i="44"/>
  <c r="D20" i="44"/>
  <c r="D21" i="44"/>
  <c r="D22" i="44"/>
  <c r="D19" i="44"/>
  <c r="D8" i="44"/>
  <c r="D9" i="44"/>
  <c r="D10" i="44"/>
  <c r="D7" i="44"/>
  <c r="D11" i="44" s="1"/>
  <c r="D15" i="44" s="1"/>
  <c r="C16" i="48" s="1"/>
  <c r="C47" i="44"/>
  <c r="C35" i="44"/>
  <c r="C23" i="44"/>
  <c r="C11" i="44"/>
  <c r="D20" i="43"/>
  <c r="D21" i="43"/>
  <c r="D22" i="43"/>
  <c r="D19" i="43"/>
  <c r="D23" i="43" s="1"/>
  <c r="D27" i="43" s="1"/>
  <c r="D7" i="43"/>
  <c r="D8" i="43"/>
  <c r="D11" i="43" s="1"/>
  <c r="D9" i="43"/>
  <c r="D10" i="43"/>
  <c r="C11" i="43"/>
  <c r="D35" i="44"/>
  <c r="D23" i="44"/>
  <c r="D27" i="44" s="1"/>
  <c r="B36" i="38"/>
  <c r="C20" i="46"/>
  <c r="C7" i="46"/>
  <c r="C22" i="46" s="1"/>
  <c r="B47" i="44"/>
  <c r="B35" i="44"/>
  <c r="B23" i="44"/>
  <c r="B11" i="44"/>
  <c r="B11" i="43"/>
  <c r="C47" i="42"/>
  <c r="C48" i="36"/>
  <c r="D48" i="36"/>
  <c r="C21" i="48" s="1"/>
  <c r="B48" i="36"/>
  <c r="C13" i="47" s="1"/>
  <c r="C5" i="21"/>
  <c r="B25" i="39"/>
  <c r="B29" i="39" s="1"/>
  <c r="B12" i="39"/>
  <c r="B16" i="39" s="1"/>
  <c r="C5" i="48"/>
  <c r="C80" i="48" s="1"/>
  <c r="C59" i="36"/>
  <c r="B59" i="36"/>
  <c r="C14" i="47" s="1"/>
  <c r="D58" i="36"/>
  <c r="D56" i="36"/>
  <c r="D55" i="36"/>
  <c r="C37" i="21" s="1"/>
  <c r="D54" i="36"/>
  <c r="D53" i="36"/>
  <c r="D52" i="36"/>
  <c r="C13" i="36"/>
  <c r="C10" i="47"/>
  <c r="D12" i="36"/>
  <c r="D10" i="36"/>
  <c r="D9" i="36"/>
  <c r="D8" i="36"/>
  <c r="D7" i="36"/>
  <c r="C25" i="36"/>
  <c r="B25" i="36"/>
  <c r="C11" i="47" s="1"/>
  <c r="D24" i="36"/>
  <c r="D21" i="36"/>
  <c r="C35" i="21" s="1"/>
  <c r="D20" i="36"/>
  <c r="D19" i="36"/>
  <c r="D18" i="36"/>
  <c r="D17" i="36"/>
  <c r="F24" i="33"/>
  <c r="F11" i="33"/>
  <c r="F26" i="33" s="1"/>
  <c r="D24" i="33"/>
  <c r="D26" i="33"/>
  <c r="C27" i="24"/>
  <c r="C12" i="21"/>
  <c r="C52" i="60" l="1"/>
  <c r="C13" i="52"/>
  <c r="C53" i="60"/>
  <c r="C105" i="60"/>
  <c r="C107" i="60" s="1"/>
  <c r="C75" i="60"/>
  <c r="C29" i="52"/>
  <c r="C29" i="41" s="1"/>
  <c r="E80" i="52"/>
  <c r="C61" i="52"/>
  <c r="C115" i="52"/>
  <c r="C35" i="41" s="1"/>
  <c r="C39" i="52"/>
  <c r="F80" i="52"/>
  <c r="C83" i="60"/>
  <c r="C68" i="52"/>
  <c r="C62" i="60"/>
  <c r="C79" i="52"/>
  <c r="C56" i="60"/>
  <c r="C79" i="60"/>
  <c r="C61" i="60"/>
  <c r="C47" i="52"/>
  <c r="C71" i="60"/>
  <c r="C64" i="60"/>
  <c r="C106" i="52"/>
  <c r="C34" i="41" s="1"/>
  <c r="C70" i="60"/>
  <c r="C91" i="52"/>
  <c r="C33" i="41" s="1"/>
  <c r="G80" i="52"/>
  <c r="C63" i="60"/>
  <c r="C65" i="60" s="1"/>
  <c r="C50" i="21"/>
  <c r="C63" i="21" s="1"/>
  <c r="D70" i="36"/>
  <c r="C24" i="48" s="1"/>
  <c r="D81" i="36"/>
  <c r="C25" i="48" s="1"/>
  <c r="C11" i="33"/>
  <c r="C40" i="33"/>
  <c r="C40" i="48" s="1"/>
  <c r="C45" i="48" s="1"/>
  <c r="C24" i="33"/>
  <c r="C17" i="60"/>
  <c r="C10" i="60"/>
  <c r="C25" i="60"/>
  <c r="C94" i="60"/>
  <c r="C12" i="48"/>
  <c r="C14" i="21"/>
  <c r="C30" i="21" s="1"/>
  <c r="D59" i="36"/>
  <c r="C23" i="48" s="1"/>
  <c r="D36" i="36"/>
  <c r="C20" i="48" s="1"/>
  <c r="D25" i="36"/>
  <c r="C19" i="48" s="1"/>
  <c r="D13" i="36"/>
  <c r="C18" i="48" s="1"/>
  <c r="E58" i="42"/>
  <c r="E64" i="42" s="1"/>
  <c r="C58" i="42"/>
  <c r="C64" i="42" s="1"/>
  <c r="C32" i="42"/>
  <c r="C72" i="42" s="1"/>
  <c r="C16" i="47"/>
  <c r="C51" i="48"/>
  <c r="C17" i="48"/>
  <c r="B31" i="51"/>
  <c r="C31" i="51" s="1"/>
  <c r="C49" i="24"/>
  <c r="C29" i="47"/>
  <c r="C34" i="47" s="1"/>
  <c r="C37" i="47" s="1"/>
  <c r="C49" i="48"/>
  <c r="C26" i="53"/>
  <c r="C6" i="41" s="1"/>
  <c r="C10" i="41" s="1"/>
  <c r="C23" i="41" s="1"/>
  <c r="C38" i="51"/>
  <c r="C10" i="51"/>
  <c r="C45" i="51"/>
  <c r="C65" i="21"/>
  <c r="C70" i="21" s="1"/>
  <c r="C76" i="21" s="1"/>
  <c r="C54" i="52"/>
  <c r="C20" i="52"/>
  <c r="C28" i="41" s="1"/>
  <c r="C5" i="47"/>
  <c r="C7" i="47" s="1"/>
  <c r="C40" i="51"/>
  <c r="C21" i="51"/>
  <c r="C84" i="60"/>
  <c r="C26" i="51"/>
  <c r="C36" i="51"/>
  <c r="C41" i="51"/>
  <c r="C44" i="51"/>
  <c r="B38" i="38"/>
  <c r="C16" i="51"/>
  <c r="C42" i="51"/>
  <c r="C23" i="51"/>
  <c r="C14" i="51"/>
  <c r="B46" i="51"/>
  <c r="C30" i="51"/>
  <c r="C27" i="51"/>
  <c r="C58" i="60" l="1"/>
  <c r="C80" i="52"/>
  <c r="C32" i="41" s="1"/>
  <c r="C80" i="60"/>
  <c r="C86" i="60"/>
  <c r="C27" i="41"/>
  <c r="C30" i="41" s="1"/>
  <c r="C18" i="47"/>
  <c r="C26" i="33"/>
  <c r="C35" i="60"/>
  <c r="C48" i="60" s="1"/>
  <c r="C28" i="48"/>
  <c r="C32" i="48" s="1"/>
  <c r="C39" i="47"/>
  <c r="C56" i="48"/>
  <c r="C60" i="48" s="1"/>
  <c r="B48" i="51"/>
  <c r="C48" i="51" s="1"/>
  <c r="C46" i="51"/>
  <c r="C37" i="41" l="1"/>
  <c r="C49" i="41" s="1"/>
  <c r="C51" i="41" s="1"/>
  <c r="C45" i="47" s="1"/>
  <c r="C46" i="47" s="1"/>
  <c r="C48" i="47" s="1"/>
  <c r="C96" i="60"/>
  <c r="C109" i="60" s="1"/>
  <c r="C111" i="60" s="1"/>
  <c r="C62" i="48"/>
  <c r="C81" i="48" s="1"/>
</calcChain>
</file>

<file path=xl/sharedStrings.xml><?xml version="1.0" encoding="utf-8"?>
<sst xmlns="http://schemas.openxmlformats.org/spreadsheetml/2006/main" count="1731" uniqueCount="803">
  <si>
    <t>New Building Completed</t>
  </si>
  <si>
    <t>Rebuilding Completed (Demolition and Rebuild)</t>
  </si>
  <si>
    <t>How many residents can be accommodated in the rebuilt building(s)?</t>
  </si>
  <si>
    <t>Upgrading Completed (Structural renovation or refurbishment)</t>
  </si>
  <si>
    <t>How many residents can be accommodated in the upgraded building(s)?</t>
  </si>
  <si>
    <t>How many residents could be accommodated in the building(s) prior to upgrading?</t>
  </si>
  <si>
    <t>Part A: Completed Building Activity</t>
  </si>
  <si>
    <t>Income</t>
  </si>
  <si>
    <t>Accommodation Income:</t>
  </si>
  <si>
    <t>Care Income:</t>
  </si>
  <si>
    <t>Expenses</t>
  </si>
  <si>
    <t>Total Accommodation Expenses</t>
  </si>
  <si>
    <t>Total Administration Expenses</t>
  </si>
  <si>
    <t xml:space="preserve">  ◦ Subsidies and Supplements (Commonwealth)</t>
  </si>
  <si>
    <t xml:space="preserve">  ◦ Extra Service Fees</t>
  </si>
  <si>
    <t xml:space="preserve">  ◦ Interest Income</t>
  </si>
  <si>
    <t xml:space="preserve">  ◦ Other Income</t>
  </si>
  <si>
    <t xml:space="preserve">  ◦ Other Expenses</t>
  </si>
  <si>
    <t xml:space="preserve">  ◦ Rent for Buildings</t>
  </si>
  <si>
    <t xml:space="preserve">  ◦ Management Fees</t>
  </si>
  <si>
    <t xml:space="preserve">  ◦ Depreciation</t>
  </si>
  <si>
    <t xml:space="preserve">  ◦ Amortisation</t>
  </si>
  <si>
    <t/>
  </si>
  <si>
    <t xml:space="preserve">  ◦ Property, Plant and Equipment</t>
  </si>
  <si>
    <t xml:space="preserve">  ◦ Intangibles</t>
  </si>
  <si>
    <t xml:space="preserve">  ◦ Investment Properties</t>
  </si>
  <si>
    <t xml:space="preserve">  ◦ Employee Benefits/Provisions</t>
  </si>
  <si>
    <t>Net Assets:</t>
  </si>
  <si>
    <t xml:space="preserve">  ◦ Retained Earnings</t>
  </si>
  <si>
    <t xml:space="preserve">     - Opening Balance</t>
  </si>
  <si>
    <t xml:space="preserve">     - Closing Balance</t>
  </si>
  <si>
    <t>Part B: In Progress Building Activity</t>
  </si>
  <si>
    <t>New Building in Progress</t>
  </si>
  <si>
    <t>How many residents will be accommodated in the new building(s)?</t>
  </si>
  <si>
    <t>Building in Progress (Demolition and Rebuild)</t>
  </si>
  <si>
    <t>How many residents will be accommodated in the rebuilt building(s)?</t>
  </si>
  <si>
    <t>How many residents could be accommodated in the building(s) prior to the start of rebuilding?</t>
  </si>
  <si>
    <t>Upgrading in Progress (Structural Renovation or Refurbishment)</t>
  </si>
  <si>
    <t>How many residents will be accommodated in the upgraded building(s)?</t>
  </si>
  <si>
    <t>How many residents could be accommodated in the building(s) prior to the start of upgrading?</t>
  </si>
  <si>
    <t>Part C: Planned Building Activity</t>
  </si>
  <si>
    <t>New Building Planned</t>
  </si>
  <si>
    <t>Rebuilding Planned (Demolition and Rebuild)</t>
  </si>
  <si>
    <t>Upgrading Planned (Structural Renovation or Refurbishment)</t>
  </si>
  <si>
    <r>
      <t>If any work is planned for an entirely new building to accommodate new or transferred aged care places, how many residents will be accommodated in the planned new building(s)</t>
    </r>
    <r>
      <rPr>
        <sz val="11"/>
        <color theme="1" tint="0.249977111117893"/>
        <rFont val="Calibri"/>
        <family val="2"/>
        <scheme val="minor"/>
      </rPr>
      <t>?</t>
    </r>
  </si>
  <si>
    <t>If any work is planned to upgrade an existing facility, how many residents will be accommodated in the upgraded part of the building(s)?</t>
  </si>
  <si>
    <t>How many residents can currently be accommodated in the building(s) planned for upgrading?</t>
  </si>
  <si>
    <t>How many residents can currently be accommodated in the building(s) planned for rebuilding?</t>
  </si>
  <si>
    <t>Assets</t>
  </si>
  <si>
    <t>Liabilities</t>
  </si>
  <si>
    <t>Total Residential</t>
  </si>
  <si>
    <t>Operating Income:</t>
  </si>
  <si>
    <t xml:space="preserve">  ◦ Operating Income</t>
  </si>
  <si>
    <t>Total Operating Income</t>
  </si>
  <si>
    <t>Other Items:</t>
  </si>
  <si>
    <t xml:space="preserve">  ◦ Cash and Cash Equivalents</t>
  </si>
  <si>
    <t xml:space="preserve">  ◦ Financial Assets</t>
  </si>
  <si>
    <t xml:space="preserve">  ◦ Loans Receivable</t>
  </si>
  <si>
    <t xml:space="preserve">  ◦ Unspent Home Care Package Funds</t>
  </si>
  <si>
    <t xml:space="preserve"> </t>
  </si>
  <si>
    <t xml:space="preserve">  ◦ Receipts from Customers</t>
  </si>
  <si>
    <t xml:space="preserve">  ◦ (Payments) to Suppliers &amp; Employees</t>
  </si>
  <si>
    <t xml:space="preserve">  ◦ Finance (Costs)</t>
  </si>
  <si>
    <t xml:space="preserve">  ◦ Other Operating Cash Flows</t>
  </si>
  <si>
    <t>Total Operating Cash Flows</t>
  </si>
  <si>
    <t>Cash Flows</t>
  </si>
  <si>
    <t>Operating Cash Flows:</t>
  </si>
  <si>
    <t>Investing Cash Flows:</t>
  </si>
  <si>
    <t xml:space="preserve">  ◦ (Purchase) of Property, Plant and Equipment</t>
  </si>
  <si>
    <t xml:space="preserve">  ◦ (Purchase) of Intangible Assets</t>
  </si>
  <si>
    <t xml:space="preserve">  ◦ Other Investing Cash Flows</t>
  </si>
  <si>
    <t>Financing Cash Flows:</t>
  </si>
  <si>
    <t xml:space="preserve">  ◦ Proceeds From Borrowing</t>
  </si>
  <si>
    <t xml:space="preserve">  ◦ (Repayment) of Borrowings</t>
  </si>
  <si>
    <t xml:space="preserve">  ◦ (Loans made) to Related Parties</t>
  </si>
  <si>
    <t xml:space="preserve">  ◦ Other Financing Cash Flows</t>
  </si>
  <si>
    <t>Total Financing Cash Flows</t>
  </si>
  <si>
    <t>Net Cash Flows</t>
  </si>
  <si>
    <t>Cash at the End of the Financial Year:</t>
  </si>
  <si>
    <t xml:space="preserve">  ◦ Cash at the Beginning of the Financial Year</t>
  </si>
  <si>
    <t>Total Investing Cash Flows</t>
  </si>
  <si>
    <t>If you completed rebuilding of an existing service, what was the total cost of the rebuilding work?</t>
  </si>
  <si>
    <r>
      <t xml:space="preserve">If you completed an upgrade to an existing service, what was the </t>
    </r>
    <r>
      <rPr>
        <sz val="11"/>
        <color theme="1" tint="0.249977111117893"/>
        <rFont val="Calibri"/>
        <family val="2"/>
        <scheme val="minor"/>
      </rPr>
      <t>total cost of the upgrade?</t>
    </r>
  </si>
  <si>
    <r>
      <t>If work was in progress on an entirely new building to accommodate new or transferred aged care places, what will be the estimated total cost of the new building at completion</t>
    </r>
    <r>
      <rPr>
        <sz val="11"/>
        <color theme="1" tint="0.249977111117893"/>
        <rFont val="Calibri"/>
        <family val="2"/>
        <scheme val="minor"/>
      </rPr>
      <t>?</t>
    </r>
  </si>
  <si>
    <t>If work was in progress to rebuild an existing service, what is the estimated total cost of the rebuilding at completion?</t>
  </si>
  <si>
    <t>←</t>
  </si>
  <si>
    <t>Group Structure:</t>
  </si>
  <si>
    <t>Going Concern</t>
  </si>
  <si>
    <t>Distributions/Dividends Paid</t>
  </si>
  <si>
    <t>Secured Assets</t>
  </si>
  <si>
    <t>Unused Financial Credit Facilities</t>
  </si>
  <si>
    <t>Impairment</t>
  </si>
  <si>
    <t>Total Income:</t>
  </si>
  <si>
    <t>Residential Income Statement</t>
  </si>
  <si>
    <t>Residential Balance Sheet</t>
  </si>
  <si>
    <t>Provider Income Statement</t>
  </si>
  <si>
    <t>Provider Balance Sheet</t>
  </si>
  <si>
    <t>Provider Cash Flow Statement</t>
  </si>
  <si>
    <t>Notes to the Financial Statements</t>
  </si>
  <si>
    <t>Residential Building Activity</t>
  </si>
  <si>
    <t>Aged Care Financial Report (ACFR)</t>
  </si>
  <si>
    <t>Click to go to Section:</t>
  </si>
  <si>
    <t>If you completed an entirely new building to accommodate new or transferred aged care places, what was the total cost of the new building(s)?</t>
  </si>
  <si>
    <t>How many residents can be accommodated in the new building(s)?</t>
  </si>
  <si>
    <t>How many residents could be accommodated in the building(s) prior to rebuilding?</t>
  </si>
  <si>
    <t>If work was in progress to upgrade an existing service, what is the estimated total cost of the upgrade?</t>
  </si>
  <si>
    <t>Net Profit/(Loss) Before Tax:</t>
  </si>
  <si>
    <t>From Consolidated Client Statement:</t>
  </si>
  <si>
    <t>Total Expenses:</t>
  </si>
  <si>
    <t>Home Care Income Statement</t>
  </si>
  <si>
    <t xml:space="preserve">  ◦ Wages and Salaries - Care Staff</t>
  </si>
  <si>
    <t xml:space="preserve">  ◦ Administration Costs and Management Fees</t>
  </si>
  <si>
    <t xml:space="preserve">  ◦ Care Related Expenses</t>
  </si>
  <si>
    <t xml:space="preserve">  ◦ Sub-contracted or Brokered Client Services</t>
  </si>
  <si>
    <t xml:space="preserve">  ◦ Depreciation Expenses</t>
  </si>
  <si>
    <t xml:space="preserve">  ◦ Commonwealth Subsidies and Supplements</t>
  </si>
  <si>
    <t xml:space="preserve">  ◦ Client Fees - Basic Daily Fee</t>
  </si>
  <si>
    <t xml:space="preserve">  ◦ Client Fees - Income Tested Care Fees</t>
  </si>
  <si>
    <t xml:space="preserve">  ◦ Client Fees - Other</t>
  </si>
  <si>
    <t xml:space="preserve">  ◦ Funds Transferred in With New Clients</t>
  </si>
  <si>
    <t xml:space="preserve">  ◦ Package Funds Spent</t>
  </si>
  <si>
    <t xml:space="preserve">  ◦ Cash and Liquid Assets (Current)</t>
  </si>
  <si>
    <t xml:space="preserve">  ◦ Exit Amounts Deducted</t>
  </si>
  <si>
    <t xml:space="preserve">     - Related Parties</t>
  </si>
  <si>
    <t xml:space="preserve">     - Non Related Parties</t>
  </si>
  <si>
    <t xml:space="preserve">  ◦ Funds Transferred Out With Existing Clients</t>
  </si>
  <si>
    <t xml:space="preserve">     - Transferred to Another Provider</t>
  </si>
  <si>
    <t xml:space="preserve">     - Returned to the Client/Estate</t>
  </si>
  <si>
    <t xml:space="preserve">     - Returned to the Commonwealth</t>
  </si>
  <si>
    <t>SACH - Section B</t>
  </si>
  <si>
    <t>APCS - Accommodation Payment Balances</t>
  </si>
  <si>
    <t>APCS - Permitted Uses for Accommodation Payment</t>
  </si>
  <si>
    <t>APCS - Compliance</t>
  </si>
  <si>
    <t>Short-Term Restorative Care</t>
  </si>
  <si>
    <t xml:space="preserve">  ◦ Additional Service Fees</t>
  </si>
  <si>
    <t>Total Home Care</t>
  </si>
  <si>
    <t xml:space="preserve">  ◦ Reserves &amp; Other Equity</t>
  </si>
  <si>
    <t xml:space="preserve">  ◦ Wages and Salaries - Administration &amp; Non-Care Staff</t>
  </si>
  <si>
    <t>Total Assets:</t>
  </si>
  <si>
    <t>Total Liabilities:</t>
  </si>
  <si>
    <t>•  Refundable deposits, accommodation bonds and entry contributions held by approved 
    providers.</t>
  </si>
  <si>
    <t xml:space="preserve">  ◦ Basic Daily Fee</t>
  </si>
  <si>
    <t xml:space="preserve">     - Other</t>
  </si>
  <si>
    <t>Program (Service level)</t>
  </si>
  <si>
    <t xml:space="preserve">  ◦ Motor Vehicle Expenses</t>
  </si>
  <si>
    <t>Residential Segment Equity:</t>
  </si>
  <si>
    <t>Total Residential Segment Equity:</t>
  </si>
  <si>
    <t xml:space="preserve">  ◦ Investment Income (Loss) Realised</t>
  </si>
  <si>
    <t xml:space="preserve">  ◦ Finance Expenses</t>
  </si>
  <si>
    <t xml:space="preserve">  ◦ Paid or Proposed</t>
  </si>
  <si>
    <t>Distributions/Dividends:</t>
  </si>
  <si>
    <t>From Approved Provider Balance Sheet:</t>
  </si>
  <si>
    <t xml:space="preserve">  ◦ Refundable Loans Receivable
   </t>
  </si>
  <si>
    <t xml:space="preserve">     - Residential Aged Care</t>
  </si>
  <si>
    <t>Total Assets</t>
  </si>
  <si>
    <t xml:space="preserve">  ◦ External Borrowings</t>
  </si>
  <si>
    <t xml:space="preserve">  ◦ Unspent CHSP Grants</t>
  </si>
  <si>
    <t>Total Liabilities</t>
  </si>
  <si>
    <t xml:space="preserve">  ◦ Investment Income Received</t>
  </si>
  <si>
    <t xml:space="preserve">  ◦ Proceeds from Sale of Property, Plant and Equipment</t>
  </si>
  <si>
    <t xml:space="preserve">  ◦ Proceeds from Sale of Intangible Assets</t>
  </si>
  <si>
    <t xml:space="preserve">  ◦ (Purchase) of Capital Work in Progress</t>
  </si>
  <si>
    <t>Other</t>
  </si>
  <si>
    <t>Total</t>
  </si>
  <si>
    <t>$</t>
  </si>
  <si>
    <t>Property, Plant &amp; Equipment</t>
  </si>
  <si>
    <t>Movements in carrying amounts</t>
  </si>
  <si>
    <t>Opening net carrying amount</t>
  </si>
  <si>
    <t>Closing net carrying amount</t>
  </si>
  <si>
    <t>Capital Work in Progress</t>
  </si>
  <si>
    <t>Residential</t>
  </si>
  <si>
    <t>Additions</t>
  </si>
  <si>
    <t>Permitted Uses Reconciliation</t>
  </si>
  <si>
    <t>Refundable RADs and Bonds</t>
  </si>
  <si>
    <t>Permitted Use Expenditure</t>
  </si>
  <si>
    <t>Capital expenditure</t>
  </si>
  <si>
    <t>Reasonable business losses - first 12 months of operations</t>
  </si>
  <si>
    <t>Other (please specify)</t>
  </si>
  <si>
    <t>Total permitted uses expenditure</t>
  </si>
  <si>
    <t>Investment Property</t>
  </si>
  <si>
    <t>Financial Assets (through Comprehensive Income)</t>
  </si>
  <si>
    <t xml:space="preserve">  ◦ (Paid) Dividends/Distributions</t>
  </si>
  <si>
    <t xml:space="preserve">  ◦ Issued Capital</t>
  </si>
  <si>
    <t>Net Assets</t>
  </si>
  <si>
    <t>Equity</t>
  </si>
  <si>
    <t xml:space="preserve">  ◦ Reserves</t>
  </si>
  <si>
    <t xml:space="preserve">  ◦ Retained Earnings (Losses)</t>
  </si>
  <si>
    <t>Total Equity</t>
  </si>
  <si>
    <t>Transfers from refundable entry contributions</t>
  </si>
  <si>
    <t>Depreciation / Amortisation Policy</t>
  </si>
  <si>
    <t>Buildings</t>
  </si>
  <si>
    <t>Fixtures and fittings</t>
  </si>
  <si>
    <t>Motor vehicles</t>
  </si>
  <si>
    <t>% (range)</t>
  </si>
  <si>
    <t>Software</t>
  </si>
  <si>
    <t>Key ratios</t>
  </si>
  <si>
    <t>Liquidity ratio</t>
  </si>
  <si>
    <t>Capital adequacy ratio</t>
  </si>
  <si>
    <t>calculated</t>
  </si>
  <si>
    <t>Total Income</t>
  </si>
  <si>
    <t>Financial Assets (through Profit and Loss)</t>
  </si>
  <si>
    <t>Check (GPFS Net Profit)</t>
  </si>
  <si>
    <t>Check (GPFS Net Assets)</t>
  </si>
  <si>
    <t>Available bed days</t>
  </si>
  <si>
    <t>Occupied bed days</t>
  </si>
  <si>
    <r>
      <t xml:space="preserve">ACH </t>
    </r>
    <r>
      <rPr>
        <b/>
        <i/>
        <sz val="11"/>
        <color theme="1"/>
        <rFont val="Calibri"/>
        <family val="2"/>
        <scheme val="minor"/>
      </rPr>
      <t>(name)</t>
    </r>
  </si>
  <si>
    <t>Total Care Income</t>
  </si>
  <si>
    <t>Total Accommodation Income</t>
  </si>
  <si>
    <t xml:space="preserve">  ◦ (Purchase) of Financial Assets</t>
  </si>
  <si>
    <t xml:space="preserve">  ◦ (Purchase) of Investment Property</t>
  </si>
  <si>
    <t>Leasehold improvements</t>
  </si>
  <si>
    <t xml:space="preserve">  ◦ Other Assets</t>
  </si>
  <si>
    <t xml:space="preserve">  ◦ Other Liabilities</t>
  </si>
  <si>
    <t>Balance Sheet</t>
  </si>
  <si>
    <t xml:space="preserve">  ◦ Investment Income</t>
  </si>
  <si>
    <t xml:space="preserve">  ◦ Fair Value Gains</t>
  </si>
  <si>
    <t>Total Expenses</t>
  </si>
  <si>
    <t>Net Profit/(Loss) Before Tax</t>
  </si>
  <si>
    <t xml:space="preserve">  ◦ Income Tax Expense (Benefit)</t>
  </si>
  <si>
    <t xml:space="preserve">  ◦ Employee Benefits Expense</t>
  </si>
  <si>
    <t xml:space="preserve">  ◦ Depreciation and Amortisation</t>
  </si>
  <si>
    <t xml:space="preserve">  ◦ Fair Value Losses (including Impairment)</t>
  </si>
  <si>
    <t xml:space="preserve">  ◦ Dividends Paid/Payable</t>
  </si>
  <si>
    <t xml:space="preserve">  ◦ Other Comprehensive Income</t>
  </si>
  <si>
    <t>Borrowings - Secured</t>
  </si>
  <si>
    <t>Loan funds received</t>
  </si>
  <si>
    <t>Borrowings - Unsecured</t>
  </si>
  <si>
    <t>Details of Security</t>
  </si>
  <si>
    <t>Loan amounts received from related party</t>
  </si>
  <si>
    <t>Retirement</t>
  </si>
  <si>
    <t>Community</t>
  </si>
  <si>
    <t>RAD's received during the year</t>
  </si>
  <si>
    <t>RAD's refunded during the year</t>
  </si>
  <si>
    <t>RAD cash movement</t>
  </si>
  <si>
    <t>Debt repayments *</t>
  </si>
  <si>
    <t>Permitted Use Reconciliation</t>
  </si>
  <si>
    <t>Permitted use expenditure (as above)</t>
  </si>
  <si>
    <t xml:space="preserve">Total permitted uses movement </t>
  </si>
  <si>
    <t>Cash and cash equivalents (movement)</t>
  </si>
  <si>
    <t>Investments in financial products (movement)</t>
  </si>
  <si>
    <t>Total STRC</t>
  </si>
  <si>
    <t xml:space="preserve">  ◦ Commonwealth Subsidies</t>
  </si>
  <si>
    <t xml:space="preserve">  ◦ Daily Client Contribution Fees</t>
  </si>
  <si>
    <t xml:space="preserve">  ◦ Staff Training</t>
  </si>
  <si>
    <t xml:space="preserve">  ◦ Service Agreements</t>
  </si>
  <si>
    <t xml:space="preserve">  ◦ Travel</t>
  </si>
  <si>
    <t xml:space="preserve">  ◦ Capital Costs</t>
  </si>
  <si>
    <t xml:space="preserve">  ◦ Unspent Package Funds Opening Balance</t>
  </si>
  <si>
    <t>Other Information</t>
  </si>
  <si>
    <t xml:space="preserve">  ◦ Total Clients</t>
  </si>
  <si>
    <t xml:space="preserve">  ◦ Total Residential Care Setting Days</t>
  </si>
  <si>
    <t xml:space="preserve">  ◦ Total Home Care Setting Days</t>
  </si>
  <si>
    <t>Financial Assets (Details)</t>
  </si>
  <si>
    <t>Managed funds</t>
  </si>
  <si>
    <t>Term deposits</t>
  </si>
  <si>
    <t>Equity instruments</t>
  </si>
  <si>
    <t>Total financial assets</t>
  </si>
  <si>
    <r>
      <t xml:space="preserve">Other </t>
    </r>
    <r>
      <rPr>
        <i/>
        <sz val="11"/>
        <rFont val="Calibri"/>
        <family val="2"/>
        <scheme val="minor"/>
      </rPr>
      <t>(specify)</t>
    </r>
  </si>
  <si>
    <r>
      <t xml:space="preserve">Related party investments </t>
    </r>
    <r>
      <rPr>
        <i/>
        <sz val="11"/>
        <rFont val="Calibri"/>
        <family val="2"/>
        <scheme val="minor"/>
      </rPr>
      <t>(provide details)</t>
    </r>
  </si>
  <si>
    <t xml:space="preserve">  ◦ Unspent Package Funds Closing Balance</t>
  </si>
  <si>
    <t xml:space="preserve">  ◦ Salaries and Employee Benefits</t>
  </si>
  <si>
    <t>Key Ratios</t>
  </si>
  <si>
    <t>Other Significant Items (Balance Sheet)</t>
  </si>
  <si>
    <t>Income &amp; Expenditure Statement</t>
  </si>
  <si>
    <t xml:space="preserve">  ◦ Proceeds from Sale of Financial Assets</t>
  </si>
  <si>
    <t>Refundable Accommodation Deposits</t>
  </si>
  <si>
    <t xml:space="preserve">  ◦ Trade Receivables (less Provision for Doubtful Debts)</t>
  </si>
  <si>
    <t xml:space="preserve">  ◦ Refundable Resident Loans</t>
  </si>
  <si>
    <t xml:space="preserve">  ◦ Subsidies and Supplements (State/Territory)</t>
  </si>
  <si>
    <t xml:space="preserve">  ◦ Resident Fees: Means-Tested Care Fee</t>
  </si>
  <si>
    <t xml:space="preserve">  ◦ Sub-contracted Services</t>
  </si>
  <si>
    <t xml:space="preserve">  ◦ Direct Care Services</t>
  </si>
  <si>
    <t xml:space="preserve">  ◦ Wages and Salaries - Other Staff</t>
  </si>
  <si>
    <t xml:space="preserve">  ◦ Residential Aged Care Refundable Loans Received</t>
  </si>
  <si>
    <t xml:space="preserve">  ◦ (Refunded) Residential Aged Care Refundable Loans</t>
  </si>
  <si>
    <t xml:space="preserve">  ◦ Retirement Living Refundable Loans Received</t>
  </si>
  <si>
    <t xml:space="preserve">  ◦ (Refunded) Retirement Living Refundable Loans</t>
  </si>
  <si>
    <t>Related Party Loans Receivable - Secured</t>
  </si>
  <si>
    <t>Related Party Loans Receivable - Unsecured</t>
  </si>
  <si>
    <t>Related Party Loans Payable - Secured</t>
  </si>
  <si>
    <t>Related Party Loans Payable - Unsecured</t>
  </si>
  <si>
    <t>Authorised Deposit-taking Institutions</t>
  </si>
  <si>
    <t xml:space="preserve">  ◦ Interest Received - Accommodation Bonds</t>
  </si>
  <si>
    <t xml:space="preserve">  ◦ Capital Work in Progress</t>
  </si>
  <si>
    <t>Receivable Within 12 months:</t>
  </si>
  <si>
    <t>Receivable After 12 months:</t>
  </si>
  <si>
    <t>Payable Within 12 months:</t>
  </si>
  <si>
    <t>Payable After 12 months:</t>
  </si>
  <si>
    <t>Allocation</t>
  </si>
  <si>
    <t>Current (within 12 months)</t>
  </si>
  <si>
    <t>Non-current (after 12 months)</t>
  </si>
  <si>
    <t xml:space="preserve">  ◦ Intangible Assets</t>
  </si>
  <si>
    <t>Investment Properties</t>
  </si>
  <si>
    <t>input</t>
  </si>
  <si>
    <t>check</t>
  </si>
  <si>
    <t>Allocation:</t>
  </si>
  <si>
    <t>linked</t>
  </si>
  <si>
    <t xml:space="preserve">  ◦ Loans Receivable - Related Parties</t>
  </si>
  <si>
    <t xml:space="preserve">  ◦ Loans Receivable - Non-Related Parties</t>
  </si>
  <si>
    <t xml:space="preserve">  ◦ Borrowings - External</t>
  </si>
  <si>
    <t>Loans Receivable - Secured</t>
  </si>
  <si>
    <t>Loans Receivable - Unsecured</t>
  </si>
  <si>
    <t>Excludes related party loans</t>
  </si>
  <si>
    <t>Excludes related party loans receivable</t>
  </si>
  <si>
    <t>RADs/Bonds Receivable</t>
  </si>
  <si>
    <t xml:space="preserve">  ◦ Income tax (paid) / refunded</t>
  </si>
  <si>
    <t>linked (below)</t>
  </si>
  <si>
    <t>input (and linked above)</t>
  </si>
  <si>
    <t>Contents:</t>
  </si>
  <si>
    <t>Provide information describing all significant risks being faced by the approved provider, and how the approved provider plans to overcome these risks.</t>
  </si>
  <si>
    <t>Auditors</t>
  </si>
  <si>
    <t>Directors</t>
  </si>
  <si>
    <t>Provide names of the Directors of the approved provider and of the ultimate parent entity.</t>
  </si>
  <si>
    <t>Other Significant Items (Statement of Income &amp; Expenditure)</t>
  </si>
  <si>
    <t>Provide information describing the amount and type of each significant item reported under 'other items' (in the Statement of Income and Expenditure). 
Significant items are taken to include:
  ◦ Discontinued operations related to the elimination of a significant part of the approved provider's business.
  ◦ Extraordinary items are unusual in nature or infrequent in occurrence (e.g. costs directly relating to maintaining expected service levels
     during/after a flood or cyclone). 
The approved provider should ultimately use their own judgement in accordance with the accounting principle of materiality when reporting significant items. However, if an approved provider is having difficulty making an assessment as to whether an item should be determined as significant, it may wish to use a threshold of 2% of total income or total expenses and report any amounts pertaining to any one item that equate to this threshold.</t>
  </si>
  <si>
    <t>Provide information describing the amount and type of each significant change in the value of any asset or liability disclosure (and the reasons thereto)
Significant items are taken to include:
  ◦ Material changes in the fair value of non-current assets
  ◦ Assets held for sale
  ◦ Related party loan movements
The approved provider should ultimately use its own judgement in accordance with the accounting principle of materiality when reporting significant items. However, if an approved provider is having difficulty making an assessment as to whether an item should be determined as significant, it may wish to use a threshold of 50% variance from the previous year and report any amounts pertaining to any one item that equate to this threshold.</t>
  </si>
  <si>
    <t>Provide information describing the total amount of distributed profit/(loss) or dividends paid, including a brief reason (e.g. distribution of profit to trust for tax purposes, or scheduled dividend paid to shareholders). This note does not require distributions or dividends to be separated out for each shareholder.</t>
  </si>
  <si>
    <t xml:space="preserve">Provide information describing the type and value of any assets secured, and the amount and purpose of liabilities to which the security is applied. </t>
  </si>
  <si>
    <t>Provide information describing the amount and purpose of each unused financial credit facility, in particular whether the facility (or facilities) can be used for residential aged care purposes and the extent to which it can be used for that purpose.</t>
  </si>
  <si>
    <t>Note Contents</t>
  </si>
  <si>
    <t>•  Financial information and activities of the approved provider and parent entity.</t>
  </si>
  <si>
    <t>Submission:</t>
  </si>
  <si>
    <t>•  Approved provider compliance with the four Prudential Standards.</t>
  </si>
  <si>
    <r>
      <t xml:space="preserve">•  Approved provider compliance with the requirements of the </t>
    </r>
    <r>
      <rPr>
        <i/>
        <sz val="11"/>
        <color theme="2" tint="-0.749992370372631"/>
        <rFont val="Calibri"/>
        <family val="2"/>
        <scheme val="minor"/>
      </rPr>
      <t xml:space="preserve">Aged Care Act 1997 </t>
    </r>
    <r>
      <rPr>
        <sz val="11"/>
        <color theme="2" tint="-0.749992370372631"/>
        <rFont val="Calibri"/>
        <family val="2"/>
        <scheme val="minor"/>
      </rPr>
      <t xml:space="preserve">(the Act)
    and the </t>
    </r>
    <r>
      <rPr>
        <i/>
        <sz val="11"/>
        <color theme="2" tint="-0.749992370372631"/>
        <rFont val="Calibri"/>
        <family val="2"/>
        <scheme val="minor"/>
      </rPr>
      <t>Fees and Payments Principles 2014 (No.2)</t>
    </r>
    <r>
      <rPr>
        <sz val="11"/>
        <color theme="2" tint="-0.749992370372631"/>
        <rFont val="Calibri"/>
        <family val="2"/>
        <scheme val="minor"/>
      </rPr>
      <t xml:space="preserve"> in relation to charging, managing and
    refunding accommodation bonds and refundable deposits and, where applicable, entry
    contributions.</t>
    </r>
  </si>
  <si>
    <t>• Investment and Building Activity.</t>
  </si>
  <si>
    <t>Right-of-use Assets</t>
  </si>
  <si>
    <t xml:space="preserve">  ◦ Right-of-use Assets</t>
  </si>
  <si>
    <t xml:space="preserve">  ◦ Lease Liabilities</t>
  </si>
  <si>
    <t xml:space="preserve">  ◦ Right-of-use Asset</t>
  </si>
  <si>
    <t xml:space="preserve">  ◦ Refundable Accommodation Deposits</t>
  </si>
  <si>
    <t xml:space="preserve">  ◦ Refundable Resident Loans receivable</t>
  </si>
  <si>
    <t xml:space="preserve">  ◦ Loans Payable - Related Parties</t>
  </si>
  <si>
    <t xml:space="preserve">     - Current Year Net Profit</t>
  </si>
  <si>
    <t>Provide information describing the amount of any impairment to a non-current asset or loan receivable (related party or non-related party) including the specific asset it relates and reasons for impairment.</t>
  </si>
  <si>
    <t>Sub-Contract Arrangements</t>
  </si>
  <si>
    <t>Provide information describing all sub-contract arrangements (related party or non-related party) relating to the delivery of care; everyday living services or property assets. Attest that each sub-contract arrangement has a duly signed legal agreement, is under normal commercial terms and conditions and the approved provider has satisfied themselves as to the financial ability of the sub-contractor to meet their service obligations as contained in the respective agreement.</t>
  </si>
  <si>
    <t>Investment Income:</t>
  </si>
  <si>
    <t>Total Investment Income</t>
  </si>
  <si>
    <t>Total Recurrent Income</t>
  </si>
  <si>
    <t>Net Profit (Loss) before Tax:</t>
  </si>
  <si>
    <t>Total Recurrent Expenses:</t>
  </si>
  <si>
    <t>Provide names of the independent auditors of the approved provider and parent entity (if applicable), and details of any qualified audit reports.</t>
  </si>
  <si>
    <t>Total Recurrent Income:</t>
  </si>
  <si>
    <t xml:space="preserve">  ◦ Interest and Investment Income</t>
  </si>
  <si>
    <t xml:space="preserve">  ◦ Grants Received</t>
  </si>
  <si>
    <t>Hotel Services Expenses</t>
  </si>
  <si>
    <t>Total Hotel Services Income</t>
  </si>
  <si>
    <t>Labour Costs:</t>
  </si>
  <si>
    <t>◦ Registered nurses</t>
  </si>
  <si>
    <t xml:space="preserve">◦ Enrolled and licensed nurses (registered with the NMBA) </t>
  </si>
  <si>
    <t>◦ Personal care staff/Other unlicensed nurses</t>
  </si>
  <si>
    <t xml:space="preserve">◦ Allied health </t>
  </si>
  <si>
    <t>◦ Agency fees</t>
  </si>
  <si>
    <t xml:space="preserve">◦ Chaplaincy / Pastoral Care </t>
  </si>
  <si>
    <t>Care Expenses</t>
  </si>
  <si>
    <t>Total Labour Costs</t>
  </si>
  <si>
    <t>Resident Expenses:</t>
  </si>
  <si>
    <t>Total Resident Expenses</t>
  </si>
  <si>
    <t xml:space="preserve">◦ Medical supplies </t>
  </si>
  <si>
    <t>◦ Incontinence supplies</t>
  </si>
  <si>
    <t xml:space="preserve">◦ Nutritional supplements </t>
  </si>
  <si>
    <t>◦ Other resident services and consumables</t>
  </si>
  <si>
    <t>Other Direct Care Expenses:</t>
  </si>
  <si>
    <t>Total Other Direct Care Expenses</t>
  </si>
  <si>
    <t>◦ Quality, compliance and training external costs</t>
  </si>
  <si>
    <t>Approved places</t>
  </si>
  <si>
    <t>Direct Care Paid Hours:</t>
  </si>
  <si>
    <t>◦ Other employee staff</t>
  </si>
  <si>
    <t>Total Care Labour Hours</t>
  </si>
  <si>
    <t>Catering Expenses:</t>
  </si>
  <si>
    <t>Total Catering Expenses</t>
  </si>
  <si>
    <t>Cleaning Expenses:</t>
  </si>
  <si>
    <t>Total Cleaning Expenses</t>
  </si>
  <si>
    <t>Laundry Expenses:</t>
  </si>
  <si>
    <t>Total Laundry Expenses</t>
  </si>
  <si>
    <t>Hotel Services Income:</t>
  </si>
  <si>
    <t xml:space="preserve">  ◦ Grants: Recurrent</t>
  </si>
  <si>
    <t xml:space="preserve">  ◦ Daily Accommodation Payments</t>
  </si>
  <si>
    <t xml:space="preserve">  ◦ Accommodation Charges</t>
  </si>
  <si>
    <t xml:space="preserve">  ◦ Other Care Income</t>
  </si>
  <si>
    <t xml:space="preserve">  ◦ Other Hotel Services Income</t>
  </si>
  <si>
    <t xml:space="preserve">  ◦ Other Accommodation Income</t>
  </si>
  <si>
    <t>Other Hotel Expenses:</t>
  </si>
  <si>
    <t>◦ Workcover premium (care employee labour)</t>
  </si>
  <si>
    <t>◦ Employee Labour Costs</t>
  </si>
  <si>
    <t>◦ Consumables</t>
  </si>
  <si>
    <t>Total Other Hotel Expenses</t>
  </si>
  <si>
    <t>◦ Workcover premium (hotel services employee labour)</t>
  </si>
  <si>
    <t>◦ Contract (internal)</t>
  </si>
  <si>
    <t>◦ Repairs and maintenance</t>
  </si>
  <si>
    <t>◦ Contract (outsourcing)</t>
  </si>
  <si>
    <t>Utilities</t>
  </si>
  <si>
    <t>Motor Vehicle Expenses</t>
  </si>
  <si>
    <t>Administration Expenses</t>
  </si>
  <si>
    <t>◦ Insurances</t>
  </si>
  <si>
    <t>Accommodation Expenses</t>
  </si>
  <si>
    <t>◦ Employee labour costs</t>
  </si>
  <si>
    <t>◦ Interest paid (RAD/Bond)</t>
  </si>
  <si>
    <t>◦ Corporate recharge</t>
  </si>
  <si>
    <t>◦ Other administration costs</t>
  </si>
  <si>
    <t>◦ Depreciation - building</t>
  </si>
  <si>
    <t>◦ Depreciation - other assets</t>
  </si>
  <si>
    <t>◦ Refurbishment costs</t>
  </si>
  <si>
    <t>◦ Workcover premium (accommodation employee labour)</t>
  </si>
  <si>
    <t>Finance Income:</t>
  </si>
  <si>
    <t>Total Finance Income</t>
  </si>
  <si>
    <t>Care income</t>
  </si>
  <si>
    <t>Hotel Services income</t>
  </si>
  <si>
    <t>Finance income</t>
  </si>
  <si>
    <t xml:space="preserve">  ◦ Labour costs</t>
  </si>
  <si>
    <t xml:space="preserve">  ◦ Resident expenses</t>
  </si>
  <si>
    <t xml:space="preserve">  ◦ Other care expenses</t>
  </si>
  <si>
    <t>Accommodation income</t>
  </si>
  <si>
    <t>Administration expenses</t>
  </si>
  <si>
    <t>Hotel Services expenses</t>
  </si>
  <si>
    <t>Care expenses:</t>
  </si>
  <si>
    <t>Total Care expenses</t>
  </si>
  <si>
    <t>Accommodation expenses</t>
  </si>
  <si>
    <t xml:space="preserve">  ◦ Donations, bequests and fundraising</t>
  </si>
  <si>
    <t xml:space="preserve">  ◦ Grants received</t>
  </si>
  <si>
    <t>Recurrent Income</t>
  </si>
  <si>
    <t>Recurrent Expenses</t>
  </si>
  <si>
    <t>Non-Recurrent Income:</t>
  </si>
  <si>
    <t xml:space="preserve">  ◦ Impairment Gain</t>
  </si>
  <si>
    <t xml:space="preserve">  ◦ Realised Gains on Disposal of Assets</t>
  </si>
  <si>
    <t xml:space="preserve">  ◦ Other Non-Recurrent Income</t>
  </si>
  <si>
    <t>Total Non-Recurrent Income</t>
  </si>
  <si>
    <t>Non-Recurrent Expenses:</t>
  </si>
  <si>
    <t xml:space="preserve">  ◦ Impairment Loss</t>
  </si>
  <si>
    <t xml:space="preserve">  ◦ Realised Losses on Disposal of Assets</t>
  </si>
  <si>
    <t xml:space="preserve">  ◦ Other Non-Recurrent Expenses</t>
  </si>
  <si>
    <t>Total Non-Recurrent Expenses</t>
  </si>
  <si>
    <t xml:space="preserve">  ◦ COVID-19 Funding</t>
  </si>
  <si>
    <t xml:space="preserve">  ◦ COVID-19 Expenses</t>
  </si>
  <si>
    <t>Total Receivable Within 12 months</t>
  </si>
  <si>
    <t>Total Receivable After 12 months</t>
  </si>
  <si>
    <t>Total Payable Within 12 months</t>
  </si>
  <si>
    <t>Total Payable After 12 months</t>
  </si>
  <si>
    <t>External Lines of Credit</t>
  </si>
  <si>
    <t>Refunding Refundable Accommodation Payments/Accommodation Bonds</t>
  </si>
  <si>
    <t xml:space="preserve">  ◦ Drawn</t>
  </si>
  <si>
    <t xml:space="preserve">  ◦ Undrawn</t>
  </si>
  <si>
    <t xml:space="preserve">     - Bed Licences</t>
  </si>
  <si>
    <t xml:space="preserve">     - Goodwill</t>
  </si>
  <si>
    <t xml:space="preserve">  ◦ (Repayment) of Lease Liabilities</t>
  </si>
  <si>
    <t>Name of Parent Entity:                                                                                    ABN of Parent Entity:</t>
  </si>
  <si>
    <t>Intangible Assets - Bed Licences</t>
  </si>
  <si>
    <t>Intangible Assets - Goodwill</t>
  </si>
  <si>
    <t>Intangible Assets - Other</t>
  </si>
  <si>
    <t xml:space="preserve">  ◦ Fair value gains on financial assets</t>
  </si>
  <si>
    <t xml:space="preserve">  ◦ Impairment gain</t>
  </si>
  <si>
    <t xml:space="preserve">  ◦ Realised gains on disposal of assets</t>
  </si>
  <si>
    <t xml:space="preserve">  ◦ Other non-recurrent income </t>
  </si>
  <si>
    <t>Total Non-Recurrent Income:</t>
  </si>
  <si>
    <t xml:space="preserve">  ◦ Fair value losses on financial assets</t>
  </si>
  <si>
    <t xml:space="preserve">  ◦ Impairment loss</t>
  </si>
  <si>
    <t xml:space="preserve">  ◦ Realised losses on disposal of assets</t>
  </si>
  <si>
    <t xml:space="preserve">  ◦ Other non-recurrent expenses</t>
  </si>
  <si>
    <t>Total Non-Recurrent Expenses:</t>
  </si>
  <si>
    <t>Residential Aged Care Profit (Loss)</t>
  </si>
  <si>
    <t xml:space="preserve">  ◦ Care Management Service Fees</t>
  </si>
  <si>
    <t xml:space="preserve">  ◦ Package Management Service Fees</t>
  </si>
  <si>
    <t xml:space="preserve">  ◦ Interest Expenses</t>
  </si>
  <si>
    <t>COVID-19 Items</t>
  </si>
  <si>
    <t>COVID-19 income</t>
  </si>
  <si>
    <t>COVID-19 expenses</t>
  </si>
  <si>
    <t>COVID-19 Income:</t>
  </si>
  <si>
    <t xml:space="preserve">  ◦ COVID-19 Income</t>
  </si>
  <si>
    <t>Total COVID-19 Income</t>
  </si>
  <si>
    <t>◦ Other Direct Care Expenses</t>
  </si>
  <si>
    <t xml:space="preserve">◦ Other Hotel Expenses </t>
  </si>
  <si>
    <t>Total Hotel Expenses</t>
  </si>
  <si>
    <t xml:space="preserve">◦ Other Accommodation Expenses </t>
  </si>
  <si>
    <t>◦ Labour Costs</t>
  </si>
  <si>
    <t>◦ Resident Support</t>
  </si>
  <si>
    <t>◦ Preventative Measures</t>
  </si>
  <si>
    <t>◦ Other COVID-19 Expenses</t>
  </si>
  <si>
    <t>Total COVID-19 Expenses</t>
  </si>
  <si>
    <t>COVID-19 Expenses</t>
  </si>
  <si>
    <t xml:space="preserve">  ◦ Medical equipment expenses</t>
  </si>
  <si>
    <t xml:space="preserve">  ◦ Home modification expenses</t>
  </si>
  <si>
    <t xml:space="preserve">  ◦ Other client related expenses</t>
  </si>
  <si>
    <t>Independent Living - Refundable Entry Contributions</t>
  </si>
  <si>
    <t>Independent Living - Entry Contributions Receivable</t>
  </si>
  <si>
    <t>The 2020-21 Aged Care Financial Report collects information about:</t>
  </si>
  <si>
    <t>Approved Provider Income &amp; Expenditure Statement 2020-21</t>
  </si>
  <si>
    <t>Consolidated Segment Report 2020-21</t>
  </si>
  <si>
    <t>Approved Provider Financial Assets 2020-21</t>
  </si>
  <si>
    <t>Approved Provider Loans Receivable 2020-21</t>
  </si>
  <si>
    <t>Approved Provider Non-Current Assets (Segment) 2020-21</t>
  </si>
  <si>
    <t>Approved Provider Refundable Loans 2020-21</t>
  </si>
  <si>
    <t>Approved Provider Borrowings 2020-21</t>
  </si>
  <si>
    <t>Approved Provider Related Party Loans 2020-21</t>
  </si>
  <si>
    <t>Approved Provider Balance Sheet 2020-21</t>
  </si>
  <si>
    <t>Approved Provider Cash Flow Statement 2020-21</t>
  </si>
  <si>
    <t>Approved Provider Note 1 to  the Aged Care Financial Report 2020-21</t>
  </si>
  <si>
    <t xml:space="preserve"> Residential Aged Care Balance Sheet 2020-21</t>
  </si>
  <si>
    <t xml:space="preserve"> Residential Aged Care Home Income 2020-21</t>
  </si>
  <si>
    <t xml:space="preserve"> Residential Aged Care Home Expenditure 2020-21</t>
  </si>
  <si>
    <t xml:space="preserve">  Residential Building Activity 2020-21</t>
  </si>
  <si>
    <t>Approved Provider Permitted Uses Reconciliation 2020-21</t>
  </si>
  <si>
    <t>Short Term Restorative Care (STRC) Income &amp; Expenditure Statement 2020-21</t>
  </si>
  <si>
    <t>Home Care Package (HCP) Income &amp; Expenditure Statement 2020-21</t>
  </si>
  <si>
    <t>• Lump sum should not include cents</t>
  </si>
  <si>
    <t xml:space="preserve">Four digit RACS ID of each Residential Aged Care Home </t>
  </si>
  <si>
    <t>Date of entry
(DD/MM/YY)</t>
  </si>
  <si>
    <t>What was the Agreed  Accommodation price expressed as a Lump Sum amount?
($)
Do not include cents</t>
  </si>
  <si>
    <t>What amount did the resident agree to pay as a Lump Sum amount (RAD)?
($)
Do not include cents</t>
  </si>
  <si>
    <t>If the total accommodation price was not paid in full through the Lump Sum amount (RAD) what was the agreed Daily Accommodation Payment (DAP) amount (per day) calculated for the balance?
($)
Include cents</t>
  </si>
  <si>
    <t>If there was an agreed drawdown amount from the RAD amount to assist in meeting the DAP amount, what was that amount (per day)?  
If there is no drawdown amount please enter zero here.</t>
  </si>
  <si>
    <r>
      <t xml:space="preserve">Was the resident :
- </t>
    </r>
    <r>
      <rPr>
        <b/>
        <sz val="10"/>
        <rFont val="Arial"/>
        <family val="2"/>
      </rPr>
      <t>Transferred from another service within 28 days after leaving the previous service</t>
    </r>
    <r>
      <rPr>
        <b/>
        <sz val="10"/>
        <color rgb="FF000000"/>
        <rFont val="Arial"/>
        <family val="2"/>
      </rPr>
      <t xml:space="preserve"> (other than on approved leave) and opted </t>
    </r>
    <r>
      <rPr>
        <b/>
        <sz val="10"/>
        <rFont val="Arial"/>
        <family val="2"/>
      </rPr>
      <t>to be covered by the new fees and payment arrangements that came into effect on 1 July 2014, or
- Transferred from another service after 28 days after leaving the previous service (other than on approved leave) and was automatically covered by the new fees and payment arrangements that came into effect on 1 July 2014, or
- Transferred from another service but first entered care after 30 June 2014 and was already covered by the new fees and payment arrangements.</t>
    </r>
    <r>
      <rPr>
        <b/>
        <sz val="10"/>
        <color rgb="FF000000"/>
        <rFont val="Arial"/>
        <family val="2"/>
      </rPr>
      <t xml:space="preserve">
Enter Yes or No</t>
    </r>
  </si>
  <si>
    <t>Was the resident admitted to an extra service place?
Enter Yes/No</t>
  </si>
  <si>
    <t xml:space="preserve">• Only include Accommodation Contribution data for partially supported residents. Fully supported residents are not to be included.    </t>
  </si>
  <si>
    <t>What was the amount of Daily Accommodation Contribution (DAC) advised by DHS?
Where DHS have advised more than one DAC amount during the year please report the average of all amounts advised by DHS.   
($)
Include cents</t>
  </si>
  <si>
    <t>What was the Daily Accommodation Contribution (DAC) amount actually paid?
Where a resident has paid more than one DAC amount during the year please report the average of all DAC amounts paid by the resident during the year.  
($)
Include cents</t>
  </si>
  <si>
    <t>What was the Daily Accommodation Contribution (DAC) amount actually paid?
($)
Include cents</t>
  </si>
  <si>
    <t>If the accommodation contribution was not paid fully by Daily Accommodation Contributions, what was the amount of Lump Sum Refundable Accommodation Contribution paid?
($)
Do not include cents</t>
  </si>
  <si>
    <t>If there was an agreed drawdown amount from the RAC amount to assist in meeting the DAC amount, what was that amount (per day)?  
If there is no drawdown amount please enter zero here.</t>
  </si>
  <si>
    <r>
      <t xml:space="preserve">Was the resident admitted to an extra service place?
</t>
    </r>
    <r>
      <rPr>
        <b/>
        <sz val="10"/>
        <color theme="1"/>
        <rFont val="Arial"/>
        <family val="2"/>
      </rPr>
      <t>Enter Yes/No</t>
    </r>
  </si>
  <si>
    <t>Refundable Accommodation Deposits (RAD) and Daily Accommodation Payments (DAP) of New Permanent Residents in 2020-2021</t>
  </si>
  <si>
    <t xml:space="preserve">• For each new permanent resident admitted to this service between 1 July 2020 and 30 June 2021 that paid, or agreed to pay, a Refundable Accommodation Deposit (RAD), Daily Accommodation Payment (DAP), or a combination of the two, please provide the following information relating to their accommodation payment (regardless of whether or not that amount has been paid). </t>
  </si>
  <si>
    <t>• Date of entry must be after 30 June 2020 and before 1 July 2021</t>
  </si>
  <si>
    <r>
      <t xml:space="preserve">Relates to payments for accommodation received from </t>
    </r>
    <r>
      <rPr>
        <b/>
        <u/>
        <sz val="12"/>
        <rFont val="Arial"/>
        <family val="2"/>
      </rPr>
      <t>ALL NON SUPPORTED</t>
    </r>
    <r>
      <rPr>
        <b/>
        <sz val="12"/>
        <rFont val="Arial"/>
        <family val="2"/>
      </rPr>
      <t xml:space="preserve"> permanent residents who entered your service during the 2020-21 year, including by transferring from another aged care service. </t>
    </r>
    <r>
      <rPr>
        <b/>
        <u/>
        <sz val="12"/>
        <rFont val="Arial"/>
        <family val="2"/>
      </rPr>
      <t>For residents that receive a Government accommodation supplement please complete the Accom Pymts Supported worksheet</t>
    </r>
    <r>
      <rPr>
        <b/>
        <sz val="12"/>
        <rFont val="Arial"/>
        <family val="2"/>
      </rPr>
      <t>.</t>
    </r>
  </si>
  <si>
    <t>Refundable Accommodation Contributions (RAC) and Daily Accommodation Contributions (DAC) of New Partially Supported Permanent Residents in 2020-21</t>
  </si>
  <si>
    <t>Relates to contributions for accommodation received from ALL PARTIALLY SUPPORTED PERMANENT RERSIDENTS THAT RECIEVE A GOVERNMENT ACCOMMODATION SUPPLEMENT and entered your service during the 2020-21 year, including by transferring from another aged care service. For non supported residents please complete please complete the Accom Pymts Supported worksheet.</t>
  </si>
  <si>
    <t xml:space="preserve">• For each new partially supported permanent resident admitted to this service between 1 July 2020 and 30 June 2021 that paid a refundable accommodation contribution (RAC) or daily accommodation contribution (DAC), or a combination of the two please provide the following information relating to the accommodation contribution (regardless of whether or not that amount has been paid). </t>
  </si>
  <si>
    <t>input total</t>
  </si>
  <si>
    <t>B1</t>
  </si>
  <si>
    <r>
      <t xml:space="preserve">At any stage during your financial year did you hold one or more refundable deposit, bond or entry contribution balances?
</t>
    </r>
    <r>
      <rPr>
        <i/>
        <sz val="10"/>
        <color theme="3"/>
        <rFont val="Calibri"/>
        <family val="2"/>
      </rPr>
      <t>If you answered '</t>
    </r>
    <r>
      <rPr>
        <b/>
        <i/>
        <sz val="10"/>
        <color theme="3"/>
        <rFont val="Calibri"/>
        <family val="2"/>
      </rPr>
      <t>YES'</t>
    </r>
    <r>
      <rPr>
        <i/>
        <sz val="10"/>
        <color theme="3"/>
        <rFont val="Calibri"/>
        <family val="2"/>
      </rPr>
      <t xml:space="preserve"> you must complete APCS Refundable Accommodation Payments Held </t>
    </r>
    <r>
      <rPr>
        <i/>
        <sz val="10"/>
        <color indexed="10"/>
        <rFont val="Calibri"/>
        <family val="2"/>
      </rPr>
      <t xml:space="preserve">
</t>
    </r>
    <r>
      <rPr>
        <i/>
        <sz val="10"/>
        <color theme="3"/>
        <rFont val="Calibri"/>
        <family val="2"/>
      </rPr>
      <t>If you answered '</t>
    </r>
    <r>
      <rPr>
        <b/>
        <i/>
        <sz val="10"/>
        <color theme="3"/>
        <rFont val="Calibri"/>
        <family val="2"/>
      </rPr>
      <t>NO</t>
    </r>
    <r>
      <rPr>
        <i/>
        <sz val="10"/>
        <color theme="3"/>
        <rFont val="Calibri"/>
        <family val="2"/>
      </rPr>
      <t>' this completes the APCS component of the ACFR</t>
    </r>
  </si>
  <si>
    <t>Yes</t>
  </si>
  <si>
    <t>No</t>
  </si>
  <si>
    <t>B2</t>
  </si>
  <si>
    <r>
      <rPr>
        <i/>
        <sz val="10"/>
        <color rgb="FFFF0000"/>
        <rFont val="Calibri"/>
        <family val="2"/>
      </rPr>
      <t>Check Total</t>
    </r>
    <r>
      <rPr>
        <i/>
        <sz val="8"/>
        <color rgb="FFFF0000"/>
        <rFont val="Calibri"/>
        <family val="2"/>
      </rPr>
      <t xml:space="preserve"> - Refundable deposit amount at question B2 above agrees with value in Statement of Cash Flow Accommodation bonds/refundable deposits received </t>
    </r>
  </si>
  <si>
    <t>B3</t>
  </si>
  <si>
    <t>Compliance with Prudential Standards</t>
  </si>
  <si>
    <t>Compliance with the Liquidity Standard</t>
  </si>
  <si>
    <t>C1</t>
  </si>
  <si>
    <r>
      <t xml:space="preserve">Did you comply with all requirements of the Liquidity Standard for the full financial year? 
</t>
    </r>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explaining why you have not complied with the Standard</t>
    </r>
  </si>
  <si>
    <r>
      <t>If you answered '</t>
    </r>
    <r>
      <rPr>
        <b/>
        <i/>
        <sz val="10"/>
        <color theme="3"/>
        <rFont val="Calibri"/>
        <family val="2"/>
        <scheme val="minor"/>
      </rPr>
      <t>YES</t>
    </r>
    <r>
      <rPr>
        <i/>
        <sz val="10"/>
        <color theme="3"/>
        <rFont val="Calibri"/>
        <family val="2"/>
        <scheme val="minor"/>
      </rPr>
      <t>' or '</t>
    </r>
    <r>
      <rPr>
        <b/>
        <i/>
        <sz val="10"/>
        <color theme="3"/>
        <rFont val="Calibri"/>
        <family val="2"/>
        <scheme val="minor"/>
      </rPr>
      <t>NO</t>
    </r>
    <r>
      <rPr>
        <i/>
        <sz val="10"/>
        <color theme="3"/>
        <rFont val="Calibri"/>
        <family val="2"/>
        <scheme val="minor"/>
      </rPr>
      <t>' you must enter the last date your Liquidity Management Strategy was reviewed, updated or replaced.</t>
    </r>
  </si>
  <si>
    <t>dd/mm/yyyy</t>
  </si>
  <si>
    <t>C2</t>
  </si>
  <si>
    <t>What is the minimum liquidity level identified in your Liquidity Management Strategy for the next 12 months?</t>
  </si>
  <si>
    <t>Compliance with the Records Standard</t>
  </si>
  <si>
    <t>C3</t>
  </si>
  <si>
    <r>
      <t xml:space="preserve">Did you comply with all requirements of the Records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</si>
  <si>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t>Compliance with the Governance Standard</t>
  </si>
  <si>
    <t>C4</t>
  </si>
  <si>
    <r>
      <t xml:space="preserve">Did you comply with all requirements of the Governance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</si>
  <si>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t>Compliance with the Disclosure Standard</t>
  </si>
  <si>
    <t>C5</t>
  </si>
  <si>
    <r>
      <t xml:space="preserve">Did you comply with all requirements of the Disclosure Standard for the full financial year?
</t>
    </r>
    <r>
      <rPr>
        <i/>
        <sz val="10"/>
        <color theme="3"/>
        <rFont val="Calibri"/>
        <family val="2"/>
      </rPr>
      <t>If you answer '</t>
    </r>
    <r>
      <rPr>
        <b/>
        <i/>
        <sz val="10"/>
        <color theme="3"/>
        <rFont val="Calibri"/>
        <family val="2"/>
      </rPr>
      <t>NO</t>
    </r>
    <r>
      <rPr>
        <i/>
        <sz val="10"/>
        <color theme="3"/>
        <rFont val="Calibri"/>
        <family val="2"/>
      </rPr>
      <t xml:space="preserve">' you must submit a separate statement explaining:
• the total number of occasions on which you did not comply with the Standard;
• the reason or reasons for your failure to comply with the Standard; and
• in respect of each reason provided – the total number of occasions of non-compliance attributable to the reason. </t>
    </r>
  </si>
  <si>
    <t>Compliance with Refundable Accommodation Payments</t>
  </si>
  <si>
    <t xml:space="preserve">Limits on charging Refundable Deposits or Bonds </t>
  </si>
  <si>
    <t>D1</t>
  </si>
  <si>
    <r>
      <rPr>
        <sz val="11"/>
        <rFont val="Calibri"/>
        <family val="2"/>
        <scheme val="minor"/>
      </rPr>
      <t xml:space="preserve">Was there any period during the financial year when you were not permitted to charge Refundable Deposits and/or Bonds for one or more of the services operated by you? </t>
    </r>
    <r>
      <rPr>
        <sz val="11"/>
        <color theme="3"/>
        <rFont val="Calibri"/>
        <family val="2"/>
        <scheme val="minor"/>
      </rPr>
      <t xml:space="preserve">
</t>
    </r>
    <r>
      <rPr>
        <i/>
        <sz val="10"/>
        <color theme="3"/>
        <rFont val="Calibri"/>
        <family val="2"/>
        <scheme val="minor"/>
      </rPr>
      <t>If you answer '</t>
    </r>
    <r>
      <rPr>
        <b/>
        <i/>
        <sz val="10"/>
        <color theme="3"/>
        <rFont val="Calibri"/>
        <family val="2"/>
        <scheme val="minor"/>
      </rPr>
      <t>YES</t>
    </r>
    <r>
      <rPr>
        <i/>
        <sz val="10"/>
        <color theme="3"/>
        <rFont val="Calibri"/>
        <family val="2"/>
        <scheme val="minor"/>
      </rPr>
      <t>' you must submit a separate statement explaining:
• the period or periods during which you were not permitted to charge a Refundable Deposit and/or Bond
• the aged care service in respect of which each period specified applies</t>
    </r>
  </si>
  <si>
    <r>
      <rPr>
        <b/>
        <i/>
        <sz val="11"/>
        <color theme="0"/>
        <rFont val="Calibri"/>
        <family val="2"/>
        <scheme val="minor"/>
      </rPr>
      <t>Compliance with rules around charging bonds</t>
    </r>
    <r>
      <rPr>
        <i/>
        <sz val="9"/>
        <color theme="0"/>
        <rFont val="Calibri"/>
        <family val="2"/>
        <scheme val="minor"/>
      </rPr>
      <t xml:space="preserve"> for residents who first entered care before 1 July 2014 that have opted to keep their existing bond</t>
    </r>
  </si>
  <si>
    <t>D2</t>
  </si>
  <si>
    <r>
      <rPr>
        <sz val="11"/>
        <rFont val="Calibri"/>
        <family val="2"/>
        <scheme val="minor"/>
      </rPr>
      <t xml:space="preserve">For each </t>
    </r>
    <r>
      <rPr>
        <b/>
        <sz val="11"/>
        <rFont val="Calibri"/>
        <family val="2"/>
        <scheme val="minor"/>
      </rPr>
      <t>Bond</t>
    </r>
    <r>
      <rPr>
        <sz val="11"/>
        <rFont val="Calibri"/>
        <family val="2"/>
        <scheme val="minor"/>
      </rPr>
      <t xml:space="preserve"> entered into, did you enter into a </t>
    </r>
    <r>
      <rPr>
        <b/>
        <sz val="11"/>
        <rFont val="Calibri"/>
        <family val="2"/>
        <scheme val="minor"/>
      </rPr>
      <t>Bond</t>
    </r>
    <r>
      <rPr>
        <sz val="11"/>
        <rFont val="Calibri"/>
        <family val="2"/>
        <scheme val="minor"/>
      </rPr>
      <t xml:space="preserve"> agreement with the care recipient before, or within 21 days after the care recipient entered the service as required under the Aged Care (Transitional Provisions) Act 1997?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did not enter into any bond agreements</t>
    </r>
  </si>
  <si>
    <t>N/A</t>
  </si>
  <si>
    <r>
      <rPr>
        <b/>
        <i/>
        <sz val="11"/>
        <color theme="0"/>
        <rFont val="Calibri"/>
        <family val="2"/>
        <scheme val="minor"/>
      </rPr>
      <t>Compliance with rules around charging Accommodation payments</t>
    </r>
    <r>
      <rPr>
        <i/>
        <sz val="9"/>
        <color theme="0"/>
        <rFont val="Calibri"/>
        <family val="2"/>
        <scheme val="minor"/>
      </rPr>
      <t xml:space="preserve"> for residents who first entered care on or after 1 July 2014</t>
    </r>
  </si>
  <si>
    <t>D3</t>
  </si>
  <si>
    <r>
      <rPr>
        <sz val="11"/>
        <color theme="1"/>
        <rFont val="Calibri"/>
        <family val="2"/>
        <scheme val="minor"/>
      </rPr>
      <t xml:space="preserve">Have you provided the required information about rooms in your services including, but not limited to, key accommodation features, any additional care and services, and pricing of the maximum accommodation payment amount as a refundable deposit amount, equivalent daily accommodation payment and as a combination payment, to: </t>
    </r>
    <r>
      <rPr>
        <sz val="11"/>
        <rFont val="Calibri"/>
        <family val="2"/>
        <scheme val="minor"/>
      </rPr>
      <t xml:space="preserve">
- The Secretary to publish on the My Aged Care website;
- Prospective residents in written materials; and
- Your own website, if relevant.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have not or do not intend to charge accommodation payments</t>
    </r>
  </si>
  <si>
    <r>
      <t>If you answered '</t>
    </r>
    <r>
      <rPr>
        <b/>
        <i/>
        <sz val="10"/>
        <color theme="3"/>
        <rFont val="Calibri"/>
        <family val="2"/>
        <scheme val="minor"/>
      </rPr>
      <t>NO'</t>
    </r>
    <r>
      <rPr>
        <i/>
        <sz val="10"/>
        <color theme="3"/>
        <rFont val="Calibri"/>
        <family val="2"/>
        <scheme val="minor"/>
      </rPr>
      <t xml:space="preserve"> you must provide a separate statement with details:
• What dates  did you not comply with this rule i.e. My Aged  Care Website, written material for prospective residents, and/or Approved Provider website
• The reason or reasons for failure to comply with this rule 
• What processes are now in place to ensure future compliance</t>
    </r>
  </si>
  <si>
    <t>D4</t>
  </si>
  <si>
    <r>
      <rPr>
        <sz val="11"/>
        <color theme="1"/>
        <rFont val="Calibri"/>
        <family val="2"/>
        <scheme val="minor"/>
      </rPr>
      <t xml:space="preserve">For each accommodation agreement entered into, did you ensure that the accommodation price was published at the time the agreement was entered into and was not more than the amount published at the time the agreement was entered into? </t>
    </r>
    <r>
      <rPr>
        <sz val="11"/>
        <color theme="3"/>
        <rFont val="Calibri"/>
        <family val="2"/>
        <scheme val="minor"/>
      </rPr>
      <t xml:space="preserve">
</t>
    </r>
    <r>
      <rPr>
        <i/>
        <sz val="10"/>
        <color theme="3"/>
        <rFont val="Calibri"/>
        <family val="2"/>
        <scheme val="minor"/>
      </rPr>
      <t xml:space="preserve">Only answer </t>
    </r>
    <r>
      <rPr>
        <b/>
        <i/>
        <sz val="10"/>
        <color theme="3"/>
        <rFont val="Calibri"/>
        <family val="2"/>
        <scheme val="minor"/>
      </rPr>
      <t>N/A</t>
    </r>
    <r>
      <rPr>
        <i/>
        <sz val="10"/>
        <color theme="3"/>
        <rFont val="Calibri"/>
        <family val="2"/>
        <scheme val="minor"/>
      </rPr>
      <t xml:space="preserve"> only if you did not enter into any agreements</t>
    </r>
  </si>
  <si>
    <r>
      <t>If you have answered '</t>
    </r>
    <r>
      <rPr>
        <b/>
        <i/>
        <sz val="10"/>
        <color theme="3"/>
        <rFont val="Calibri"/>
        <family val="2"/>
        <scheme val="minor"/>
      </rPr>
      <t>NO</t>
    </r>
    <r>
      <rPr>
        <i/>
        <sz val="10"/>
        <color theme="3"/>
        <rFont val="Calibri"/>
        <family val="2"/>
        <scheme val="minor"/>
      </rPr>
      <t>' you must provide a separate statement with details: 
• How many accommodation agreements did you enter into that did not comply with this rule 
• The reason(s) for failure to comply with this rule 
• What processes are now in place to ensure future compliance</t>
    </r>
  </si>
  <si>
    <t>D5</t>
  </si>
  <si>
    <t>D6</t>
  </si>
  <si>
    <r>
      <t>For each accommodation agreement</t>
    </r>
    <r>
      <rPr>
        <b/>
        <sz val="11"/>
        <rFont val="Calibri"/>
        <family val="2"/>
        <scheme val="minor"/>
      </rPr>
      <t xml:space="preserve"> </t>
    </r>
    <r>
      <rPr>
        <sz val="11"/>
        <rFont val="Calibri"/>
        <family val="2"/>
        <scheme val="minor"/>
      </rPr>
      <t>entered into, was the maximum amount agreed in writing</t>
    </r>
    <r>
      <rPr>
        <b/>
        <sz val="11"/>
        <rFont val="Calibri"/>
        <family val="2"/>
        <scheme val="minor"/>
      </rPr>
      <t xml:space="preserve"> </t>
    </r>
    <r>
      <rPr>
        <sz val="11"/>
        <rFont val="Calibri"/>
        <family val="2"/>
        <scheme val="minor"/>
      </rPr>
      <t xml:space="preserve">before the care recipient entered the service as required under the Aged Care Act 1997? </t>
    </r>
  </si>
  <si>
    <t>D7</t>
  </si>
  <si>
    <r>
      <t xml:space="preserve">For each </t>
    </r>
    <r>
      <rPr>
        <b/>
        <sz val="11"/>
        <rFont val="Calibri"/>
        <family val="2"/>
        <scheme val="minor"/>
      </rPr>
      <t xml:space="preserve">Refundable Deposit agreement </t>
    </r>
    <r>
      <rPr>
        <sz val="11"/>
        <rFont val="Calibri"/>
        <family val="2"/>
        <scheme val="minor"/>
      </rPr>
      <t xml:space="preserve">entered into, was it before or within </t>
    </r>
    <r>
      <rPr>
        <b/>
        <sz val="11"/>
        <rFont val="Calibri"/>
        <family val="2"/>
        <scheme val="minor"/>
      </rPr>
      <t>28 days</t>
    </r>
    <r>
      <rPr>
        <sz val="11"/>
        <rFont val="Calibri"/>
        <family val="2"/>
        <scheme val="minor"/>
      </rPr>
      <t xml:space="preserve"> after the care recipient entered the service as required under the Act? (for care recipients who first entered care on or after 1 July 2014).</t>
    </r>
  </si>
  <si>
    <t>Compliance with the Provision of Other Care and Services Fees</t>
  </si>
  <si>
    <t>F</t>
  </si>
  <si>
    <r>
      <t xml:space="preserve">If you answered </t>
    </r>
    <r>
      <rPr>
        <b/>
        <i/>
        <sz val="10"/>
        <color theme="3"/>
        <rFont val="Calibri"/>
        <family val="2"/>
        <scheme val="minor"/>
      </rPr>
      <t>‘YES’</t>
    </r>
    <r>
      <rPr>
        <i/>
        <sz val="10"/>
        <color theme="3"/>
        <rFont val="Calibri"/>
        <family val="2"/>
        <scheme val="minor"/>
      </rPr>
      <t xml:space="preserve"> you must submit a separate statement with the following details:
• The total value of each such fee received during the financial year
• The reason for charging or the intended use of these fees or charges
• What steps have you taken or are taking to refund these fees or charges  
• What processes are now in place to ensure future compliance</t>
    </r>
  </si>
  <si>
    <t>Compliance with refunding responsibilities</t>
  </si>
  <si>
    <t>Refund of refundable lump sum balances</t>
  </si>
  <si>
    <t>D8</t>
  </si>
  <si>
    <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</si>
  <si>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t>D9</t>
  </si>
  <si>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</si>
  <si>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t>Refund of entry contribution balances (EC)</t>
  </si>
  <si>
    <t>D10</t>
  </si>
  <si>
    <t>D11</t>
  </si>
  <si>
    <r>
      <t xml:space="preserve">For each entry contribution balance that was refunded after the last day for it to be refunded under the formal agreement, was the correct amount of interest paid in the time and to the person required by section 52P-3 of the </t>
    </r>
    <r>
      <rPr>
        <i/>
        <sz val="11"/>
        <color theme="1"/>
        <rFont val="Calibri"/>
        <family val="2"/>
        <scheme val="minor"/>
      </rPr>
      <t>Aged Care Act 1997</t>
    </r>
    <r>
      <rPr>
        <sz val="11"/>
        <color theme="1"/>
        <rFont val="Calibri"/>
        <family val="2"/>
        <scheme val="minor"/>
      </rPr>
      <t xml:space="preserve">?
</t>
    </r>
  </si>
  <si>
    <t>Compliance with Permitted Uses for Accommodation Payments</t>
  </si>
  <si>
    <r>
      <t xml:space="preserve">During the financial year did you use all Refundable Deposits and Bonds only for uses that are permitted under the Act? 
</t>
    </r>
    <r>
      <rPr>
        <sz val="11"/>
        <color theme="3"/>
        <rFont val="Calibri"/>
        <family val="2"/>
        <scheme val="minor"/>
      </rPr>
      <t xml:space="preserve"> </t>
    </r>
    <r>
      <rPr>
        <i/>
        <sz val="10"/>
        <color theme="3"/>
        <rFont val="Calibri"/>
        <family val="2"/>
        <scheme val="minor"/>
      </rPr>
      <t xml:space="preserve">If you answer </t>
    </r>
    <r>
      <rPr>
        <b/>
        <i/>
        <sz val="10"/>
        <color theme="3"/>
        <rFont val="Calibri"/>
        <family val="2"/>
        <scheme val="minor"/>
      </rPr>
      <t>'NO'</t>
    </r>
    <r>
      <rPr>
        <i/>
        <sz val="10"/>
        <color theme="3"/>
        <rFont val="Calibri"/>
        <family val="2"/>
        <scheme val="minor"/>
      </rPr>
      <t xml:space="preserve"> must submit a separate statement explaining:
• Each non-permitted use
• The amount expended on each non-permitted use
• The reason you failed to comply with permitted use requirements
• What processes are in place to ensure future compliance 
• Indicate below which permitted use you did expend refundable deposits on, if any </t>
    </r>
  </si>
  <si>
    <t>Refunding of refundable deposits,  bonds or entry contributions</t>
  </si>
  <si>
    <t>Capital Expenditure</t>
  </si>
  <si>
    <t>To acquire land on which are, or are to be built, the premises needed for providing residential or flexible care</t>
  </si>
  <si>
    <t>To acquire, erect, extend or significantly alter premises used or proposed to be used for providing residential or flexible care</t>
  </si>
  <si>
    <t>To acquire or install furniture, fittings or equipment for premises used or proposed to be used for providing residential care or flexible care, when the premises are initially erected or following an extension, significant alteration or significant refurbishment.</t>
  </si>
  <si>
    <t>Expenditure directly attributable to the capital expenditure listed above</t>
  </si>
  <si>
    <t>Invested financial products (within the meaning of section 764A of the Corporations Act)</t>
  </si>
  <si>
    <t>Deposit-taking facility made available by an authorised deposit-taking institution (ADI) (e.g. bank accounts, building societies, credit unions) in the course of its banking business</t>
  </si>
  <si>
    <t>Debentures, stocks or bonds issued by the Commonwealth, States or Territories</t>
  </si>
  <si>
    <t>Securities</t>
  </si>
  <si>
    <t>Registered managed investment schemes</t>
  </si>
  <si>
    <t>Unregistered managed investment schemes established for residential or flexible aged care</t>
  </si>
  <si>
    <t>Invested in a Religious Charitable Development Fund (RCDF)</t>
  </si>
  <si>
    <t>Made loans for</t>
  </si>
  <si>
    <t>Investment in financial products</t>
  </si>
  <si>
    <t>Refunding of refundable deposit,  bond or entry contribution balances</t>
  </si>
  <si>
    <t>Repaying debt accrued for the purposes of capital expenditure or refunding of refundable deposit, bond balances or entry contribution balances.</t>
  </si>
  <si>
    <t>Repaid debt accrued for</t>
  </si>
  <si>
    <t>Refunding of refundable deposit, accommodation bond or entry contribution balances</t>
  </si>
  <si>
    <t>Reasonable business losses incurred in the first 12 months of service operation by an approved provider</t>
  </si>
  <si>
    <t>Repaid debt accrued before 1 October 2011 for the purposes of providing aged care to care recipients</t>
  </si>
  <si>
    <t>Expenditure during the financial year on uses for which refundable deposits, bonds or entry contributions would be permitted (from any source of funding)</t>
  </si>
  <si>
    <t>Refunding of refundable deposit, bond or entry contribution balances.</t>
  </si>
  <si>
    <t>Capital expenditure as defined by paragraph 52N-1(2) (a) of the Act.</t>
  </si>
  <si>
    <t>Other financial products listed in paragraphs 52N-1(3)(b) to (e) of the Act and subsections 64(1) to (2) of the Fees and Payments Principles 2014 (No.2).</t>
  </si>
  <si>
    <t>Investment in Religious Charitable Development Funds as outlined in section 63(c) of the Fees and Payments Principles 2014 (No. 2).</t>
  </si>
  <si>
    <t xml:space="preserve">Loans that meet the criteria in paragraph 52N-1(2)(c) of the Act or section 63(b) of the Fees and Payments Principles 2014 (No. 2). </t>
  </si>
  <si>
    <t>Reasonable business losses in the first 12 months of service operation by an approved provider.</t>
  </si>
  <si>
    <t>Total of Investment in Religious Charitable Development Funds, Loans and Reasonable Business losses.</t>
  </si>
  <si>
    <t>To repay debt accrued for the purposes of capital expenditure of a kind specified in the Fees and Payments Principles.</t>
  </si>
  <si>
    <t>Repaid debt accrued before 1 October 2011 that was accrued for the purposes of providing aged care to care recipients.</t>
  </si>
  <si>
    <t>Amount returned from financial investments made after 1 October 2011 (from any source of funding)</t>
  </si>
  <si>
    <t>If you invested in permitted financial products other than a deposit taking facility made available by an ADI in the course of its banking business (e.g. if you invested in securities) after 1 October 2011 and later sold, disposed or redeemed those investments (whether or not the money for the investments came from refundable deposits, accommodation bonds or entry contributions). What was the amount received from the sale, disposal or redemption?</t>
  </si>
  <si>
    <r>
      <t xml:space="preserve">Please include all services operated by you on the last day of your financial year. 
</t>
    </r>
    <r>
      <rPr>
        <b/>
        <i/>
        <sz val="11"/>
        <color theme="0"/>
        <rFont val="Calibri"/>
        <family val="2"/>
      </rPr>
      <t>Columns C and D should include both refundable deposits and bonds, while columns E and F relate to entry contributions only.</t>
    </r>
  </si>
  <si>
    <t>Refundable Accommodation Balances</t>
  </si>
  <si>
    <t>Entry Contribution Balances</t>
  </si>
  <si>
    <t>Column A</t>
  </si>
  <si>
    <t>Column B</t>
  </si>
  <si>
    <t>Column C
#</t>
  </si>
  <si>
    <t>Column D
$</t>
  </si>
  <si>
    <t>Column E
#</t>
  </si>
  <si>
    <t>Column F
$</t>
  </si>
  <si>
    <t>Service RACS ID</t>
  </si>
  <si>
    <t>Service Name</t>
  </si>
  <si>
    <t>During 2020-21 did you enter into an agreement where you charged (or intended to charge) additional fees for activities or services that:
• do not or did not provide a direct benefit to the care recipient; or
• the care recipient was not able to make use of; or
• were part of the normal operation of an aged care home and fall within the scope of specified care and services</t>
  </si>
  <si>
    <t>During 2020-21 did you refund all Refundable Deposit and Bond balances as, and when, they fell due as required by section 52P-1 of the Act?
Only answer 'N/A' only if Refundable Deposit or Bonds were not required to be refunded.</t>
  </si>
  <si>
    <t xml:space="preserve">For each Refundable Deposit and Bond balance that was refunded during 2020-21, was the correct amount of interest paid at the time and to the care recipient required by section 52P-3 of the Act?
</t>
  </si>
  <si>
    <t>During 2020-21 did you refund all EC balances that became payable in accordance with each formal agreement with each care recipient?
Only answer 'N/A' if ECs were not required to be refunded.</t>
  </si>
  <si>
    <t xml:space="preserve">Annual Prudential Compliance Statement 2020-21
Guidelines can be found at the Department of Health's website </t>
  </si>
  <si>
    <t>Total value of refundable deposits and bond payments received in 2020-21.</t>
  </si>
  <si>
    <t>Total amount deducted from all refundable deposit and bond balances in 2020-21.</t>
  </si>
  <si>
    <t>Which of the permitted uses listed below did you expend Refundable Deposits and/or Bonds on in 2020-21? Please cross the relevant boxes. See section 52N-1 of the Act and Part 6 of the Fees and Payments Principles 2014 (No. 2) for the definitions of each of the below.</t>
  </si>
  <si>
    <t>Increase (decrease) between 30 June 2020 and 1 July 2021 in deposits with authorised deposit-taking institutions as defined by paragraph 52N-1(3)(a) of the Act.</t>
  </si>
  <si>
    <t>For each accommodation agreement entered on or after 1 July 2020, did you comply with Division 1 of Part 4 of the Fees and Payments Principles 2014 (No.2) – accommodation agreements?</t>
  </si>
  <si>
    <t>linked and calculated</t>
  </si>
  <si>
    <t>RADs received/receivable</t>
  </si>
  <si>
    <t>Contributions received/receivable</t>
  </si>
  <si>
    <t>◦ Fringe benefits tax</t>
  </si>
  <si>
    <t>◦ Payroll tax (care employee labour)</t>
  </si>
  <si>
    <t>◦ Payroll tax (accommodation employee labour)</t>
  </si>
  <si>
    <t>◦ Payroll tax (hotel services employee labour)</t>
  </si>
  <si>
    <t>◦ Payroll tax (aged care home admin employee labour)</t>
  </si>
  <si>
    <t>◦ Workcover premium (aged care home admin employee labour)</t>
  </si>
  <si>
    <t>Aged Care Planning Region 1</t>
  </si>
  <si>
    <t>Aged Care Planning Region 2</t>
  </si>
  <si>
    <t>◦ Amortisation</t>
  </si>
  <si>
    <t>◦ Infection Prevention and Control (IPC) lead expenses</t>
  </si>
  <si>
    <t>Total Comprehensive Income / (Loss) for the Year:</t>
  </si>
  <si>
    <t>Loan funds advanced</t>
  </si>
  <si>
    <t>Loan amounts advanced to related party</t>
  </si>
  <si>
    <t>Interest charged (non-cash)</t>
  </si>
  <si>
    <t>Interest payable/accrued (non-cash)</t>
  </si>
  <si>
    <t xml:space="preserve">Amount and description of significant COVID-19 revenue items included amounts received through aged care specific COVID-19 measures such as the Workforce Retention Bonus and one-off Residential Care Subsidy increase (approx. $900/$1350 per resident in metro and regional areas respectively) and non aged care measures such as JobKeeper.
Additional details on Infection Prevention and Control (IPC) lead engagement and expenses.
Other observations on your experience with COVID-19 and its impact on your organisation's financial position/performance. 
</t>
  </si>
  <si>
    <t>Total Other Resident Fee Income</t>
  </si>
  <si>
    <t xml:space="preserve">  ◦ Resident Accommodation Payments and Charges</t>
  </si>
  <si>
    <t>Total Residential Accommodation Income</t>
  </si>
  <si>
    <t xml:space="preserve">  ◦ Labour Costs Catering, Cleaning &amp; Laundry Expenses</t>
  </si>
  <si>
    <t xml:space="preserve">  ◦ Other Catering, Cleaning &amp; Laundry Expenses</t>
  </si>
  <si>
    <t xml:space="preserve">  ◦ Contracted Services - External Service Organisations</t>
  </si>
  <si>
    <t xml:space="preserve">  ◦ Contracted Services - Internal Service Organisations/Divisions</t>
  </si>
  <si>
    <t>Total Catering, Cleaning &amp; Laundry Expenses</t>
  </si>
  <si>
    <t xml:space="preserve">  ◦ Other Accommodation Expenses</t>
  </si>
  <si>
    <t>Administration Expenses:</t>
  </si>
  <si>
    <t>Accommodation Expenses:</t>
  </si>
  <si>
    <t xml:space="preserve">  ◦ Property Repairs, Maintenance &amp; Replacements</t>
  </si>
  <si>
    <t>COVID-19 Expenses:</t>
  </si>
  <si>
    <t xml:space="preserve"> Transitional Residential Aged Care Home Income &amp; Expenditure Statement 2020-21</t>
  </si>
  <si>
    <t xml:space="preserve">  ◦ Interest Received - Accommodation Payments</t>
  </si>
  <si>
    <t xml:space="preserve">  ◦ Capital Grants (Commonwealth and State)</t>
  </si>
  <si>
    <t xml:space="preserve">  ◦ Reversal of prior period impairment</t>
  </si>
  <si>
    <t xml:space="preserve">  ◦ Labour costs - Care Employees</t>
  </si>
  <si>
    <t xml:space="preserve"> ◦ Other Care Expenses</t>
  </si>
  <si>
    <t>Total Care Expenses</t>
  </si>
  <si>
    <t>Catering, Cleaning &amp; Laundry Expenses:</t>
  </si>
  <si>
    <t xml:space="preserve">  ◦ Utilities</t>
  </si>
  <si>
    <t>◦ Management Fees</t>
  </si>
  <si>
    <t>◦ Labour Costs - Administration</t>
  </si>
  <si>
    <t xml:space="preserve">  ◦ Labour Costs - Accommodation</t>
  </si>
  <si>
    <t xml:space="preserve">  ◦ Quality, compliance and training external costs</t>
  </si>
  <si>
    <t xml:space="preserve"> ◦ Approved places</t>
  </si>
  <si>
    <t xml:space="preserve"> ◦ Available bed days</t>
  </si>
  <si>
    <t xml:space="preserve"> ◦ Occupied bed days</t>
  </si>
  <si>
    <t>◦ Care Management Staff</t>
  </si>
  <si>
    <t>Routine Maintenance Expenses:</t>
  </si>
  <si>
    <t>Total Routine Maintenance Expenses</t>
  </si>
  <si>
    <t>     - Non-related parties</t>
  </si>
  <si>
    <t>Name of Ultimate Parent Entity or Approved Provider (as applicable)</t>
  </si>
  <si>
    <t>     - Related parties</t>
  </si>
  <si>
    <t xml:space="preserve">  ◦ Interest (paid) on Lease Liabilities</t>
  </si>
  <si>
    <t xml:space="preserve">  ◦ Interest paid</t>
  </si>
  <si>
    <t>% of Net RADs received in financial year</t>
  </si>
  <si>
    <r>
      <rPr>
        <i/>
        <sz val="11"/>
        <rFont val="Calibri"/>
        <family val="2"/>
        <scheme val="minor"/>
      </rPr>
      <t xml:space="preserve">Less: </t>
    </r>
    <r>
      <rPr>
        <sz val="11"/>
        <rFont val="Calibri"/>
        <family val="2"/>
        <scheme val="minor"/>
      </rPr>
      <t>Acquisition of new debt for capital expenditure (movement)</t>
    </r>
  </si>
  <si>
    <t>Loans for Capital Expenditure</t>
  </si>
  <si>
    <t>Loans for investment in financial product</t>
  </si>
  <si>
    <t>Loans for refunding RAD</t>
  </si>
  <si>
    <t>Loans for repaying debt accrued for the purpose of refunding RADs</t>
  </si>
  <si>
    <t>Loans for repaying debt accrued for the purpose of Capex</t>
  </si>
  <si>
    <t>Religious Charitable Development Fund (RCDF) per s63(c) of the Fees and Payments Principles 2014 No.2</t>
  </si>
  <si>
    <t>A debenture, stock or bond issued or proposed to be issued by the Commonwealth, a State or a Territory;</t>
  </si>
  <si>
    <t>Equity security - related party</t>
  </si>
  <si>
    <t>Equity security - non-related party</t>
  </si>
  <si>
    <t>Debt Security - related party</t>
  </si>
  <si>
    <t>Debt Security - non-related party</t>
  </si>
  <si>
    <t>Hybrid Security - related party</t>
  </si>
  <si>
    <t>Hybrid Security - non-related party</t>
  </si>
  <si>
    <t>Registered managed investment scheme</t>
  </si>
  <si>
    <t>Aged care investment scheme</t>
  </si>
  <si>
    <r>
      <rPr>
        <i/>
        <sz val="11"/>
        <rFont val="Calibri"/>
        <family val="2"/>
        <scheme val="minor"/>
      </rPr>
      <t xml:space="preserve">Less: </t>
    </r>
    <r>
      <rPr>
        <sz val="11"/>
        <rFont val="Calibri"/>
        <family val="2"/>
        <scheme val="minor"/>
      </rPr>
      <t>Amount received from the sale, disposal or redemption of a permitted uses Financial Product</t>
    </r>
  </si>
  <si>
    <t>Permitted Uses Coverage/(Deficiency)</t>
  </si>
  <si>
    <t>Loans for permitted uses detail (from above)</t>
  </si>
  <si>
    <t>Loans for permitted uses APCS</t>
  </si>
  <si>
    <t>Difference (must be zero)</t>
  </si>
  <si>
    <t>Other permitted uses financial products detail (from above)</t>
  </si>
  <si>
    <t>Other permitted uses financial products APCS</t>
  </si>
  <si>
    <t xml:space="preserve">  ◦ (Repayment) of Related Parties Borrowings</t>
  </si>
  <si>
    <t xml:space="preserve">  ◦ Proceeds from Related Parties Borrowings</t>
  </si>
  <si>
    <r>
      <rPr>
        <i/>
        <sz val="11"/>
        <rFont val="Calibri"/>
        <family val="2"/>
        <scheme val="minor"/>
      </rPr>
      <t xml:space="preserve">Less: </t>
    </r>
    <r>
      <rPr>
        <sz val="11"/>
        <rFont val="Calibri"/>
        <family val="2"/>
        <scheme val="minor"/>
      </rPr>
      <t>Amount received from the repayment of a permitted uses loans previously reported as Loans for Permitted uses  in the APCS (if not deducted above)</t>
    </r>
  </si>
  <si>
    <r>
      <rPr>
        <i/>
        <sz val="11"/>
        <rFont val="Calibri"/>
        <family val="2"/>
        <scheme val="minor"/>
      </rPr>
      <t xml:space="preserve">Less: </t>
    </r>
    <r>
      <rPr>
        <sz val="11"/>
        <rFont val="Calibri"/>
        <family val="2"/>
        <scheme val="minor"/>
      </rPr>
      <t>Amount received from the sale or disposal of items previously reported under permitted uses Capital Expenditure in the APCS (if not deducted above)</t>
    </r>
  </si>
  <si>
    <t>Total amount deducted from all refundable deposit and bond balances in the financial year</t>
  </si>
  <si>
    <t>The total value of Financial Assets invested in overseas securities as at 30 June (translated to Australian Dollars)</t>
  </si>
  <si>
    <t xml:space="preserve"> Residential Aged Care Home Income &amp; Expenditure Statement 2021-22</t>
  </si>
  <si>
    <t>Refundable deposits, bonds and entry contribution balances held at 30/06/2021</t>
  </si>
  <si>
    <t xml:space="preserve">Total number of 
Refundable Deposit &amp; Bond balances held at 30/06/21
</t>
  </si>
  <si>
    <t xml:space="preserve">Total value of 
Refundable Deposit &amp; Bond balances held at 30/06/21
</t>
  </si>
  <si>
    <t>Total number of entry contribution balances held at 30/06/21</t>
  </si>
  <si>
    <t>Total value of entry contribution balances held at 30/06/21</t>
  </si>
  <si>
    <t xml:space="preserve">  ◦ Depreciation - Building and Other Assets</t>
  </si>
  <si>
    <t xml:space="preserve">  ◦ Depreciation - Right of Use Assets AASB 16</t>
  </si>
  <si>
    <t xml:space="preserve">  ◦ Interest Expense - Lease Liabilities AASB 16</t>
  </si>
  <si>
    <t>◦ Depreciation - Right of Use Assets AASB 16</t>
  </si>
  <si>
    <t>◦ Interest Expense - Lease Liabilities AASB 16</t>
  </si>
  <si>
    <t xml:space="preserve">  ◦ Rent Not Captured by AASB 16</t>
  </si>
  <si>
    <t>◦ Rent - buildings - Not Captured by AASB 16</t>
  </si>
  <si>
    <t xml:space="preserve">  ◦ Proceeds from Sale of Investment Property</t>
  </si>
  <si>
    <t xml:space="preserve">  ◦ Interest Paid (RAD/Bonds)</t>
  </si>
  <si>
    <t xml:space="preserve">  ◦ Interest Expenses on Lease Liabilities</t>
  </si>
  <si>
    <t xml:space="preserve">  ◦ Depreciation on Right of Use Assets</t>
  </si>
  <si>
    <t xml:space="preserve">  ◦ Effect of adoption of AASB 16 Leases - RADs only</t>
  </si>
  <si>
    <t>Provide information describing the nature of the investment property and expected use (i.e. retirement living, property held for strategic reasons or future development).</t>
  </si>
  <si>
    <t>Centrally Held</t>
  </si>
  <si>
    <t xml:space="preserve">  ◦ Refundable Loans Payable     </t>
  </si>
  <si>
    <t xml:space="preserve">  ◦ Refundable Loans Receivable</t>
  </si>
  <si>
    <t>(Disposals)</t>
  </si>
  <si>
    <t>(Loan funds repaid)</t>
  </si>
  <si>
    <t>(Reclassification - PP&amp;E)</t>
  </si>
  <si>
    <t>(Reclassification - expensed)</t>
  </si>
  <si>
    <t>(Depreciation charge for the year)</t>
  </si>
  <si>
    <t>(Amortisation charge for the year)</t>
  </si>
  <si>
    <t>(Allowable deductions)</t>
  </si>
  <si>
    <t>(RADs refunded/refundable)</t>
  </si>
  <si>
    <t>(Transfers to refundable accommodation deposits)</t>
  </si>
  <si>
    <t>(Contributions refunded/refundable)</t>
  </si>
  <si>
    <t>New RADs/Bonds due and receivable</t>
  </si>
  <si>
    <t>(RADs/Bonds since received during the year)</t>
  </si>
  <si>
    <t>New Entry Contributions due and receivable</t>
  </si>
  <si>
    <t>(Loan amounts repaid by related party)</t>
  </si>
  <si>
    <t>(Loan amounts repaid to related party)</t>
  </si>
  <si>
    <t>Loans for permitted uses (total needs to match the APCS)</t>
  </si>
  <si>
    <t>Other permitted uses financial products  (total needs to match the APCS)</t>
  </si>
  <si>
    <t>(Entry Contributions since received during the year)</t>
  </si>
  <si>
    <t>Upper Limit</t>
  </si>
  <si>
    <t>Lower Limit</t>
  </si>
  <si>
    <t>Care Days</t>
  </si>
  <si>
    <t>Total Care Days:</t>
  </si>
  <si>
    <t>Reclassification - Increase / (Decrease)</t>
  </si>
  <si>
    <t>Fair value movement - Increase / (Decrease)</t>
  </si>
  <si>
    <t>Impairment Gain</t>
  </si>
  <si>
    <t>(Impairment Loss)</t>
  </si>
  <si>
    <t>Net Profit (Loss) after Tax:</t>
  </si>
  <si>
    <t>Total Other Comprehensive Income / (Loss)</t>
  </si>
  <si>
    <t xml:space="preserve">  ◦ Other Comprehensive Income - Other</t>
  </si>
  <si>
    <t xml:space="preserve">  ◦ Fair Value Losses on Financial Assets through P&amp;L</t>
  </si>
  <si>
    <t>Fair value movement - (Decrease)</t>
  </si>
  <si>
    <t>Fair value movement - Increase</t>
  </si>
  <si>
    <t xml:space="preserve">  ◦ Fair Value Loss/Asset Revaluation Decreases - other assets</t>
  </si>
  <si>
    <t xml:space="preserve">  ◦ Fair Value gain/Asset Revaluation increase - other assets</t>
  </si>
  <si>
    <t xml:space="preserve">  ◦ Fair Value Losses on Other Assets through P&amp;L</t>
  </si>
  <si>
    <t xml:space="preserve"> ◦ Fair Value Gains on Other Assets through P&amp;L</t>
  </si>
  <si>
    <t xml:space="preserve">  ◦ Other Comprehensive Income - Net Asset Revaluation Increase</t>
  </si>
  <si>
    <t>(Retention/interest from contributions)</t>
  </si>
  <si>
    <t>Revaluation Increase/(Decrease)</t>
  </si>
  <si>
    <t xml:space="preserve"> ◦ Donations, Bequests and Fundraising</t>
  </si>
  <si>
    <t xml:space="preserve"> ◦ Fair Value Gains on Financial Assets through P&amp;L</t>
  </si>
  <si>
    <t xml:space="preserve">Total Labour Costs </t>
  </si>
  <si>
    <t xml:space="preserve">◦ Diversional Therapy/ Lifestyle/ Recreation/ Activities Officer </t>
  </si>
  <si>
    <t xml:space="preserve">◦Diversional Therapy/  Lifestyle/ Recreation/ Activities Officer </t>
  </si>
  <si>
    <t>Approved Provider Financial Support Statement</t>
  </si>
  <si>
    <r>
      <rPr>
        <sz val="12"/>
        <color theme="1"/>
        <rFont val="Calibri"/>
        <family val="2"/>
        <scheme val="minor"/>
      </rPr>
      <t>Q1. Is the approved provider a subsidiary of another body corporate?</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you must complete the Financial Support Statement.
If you answered </t>
    </r>
    <r>
      <rPr>
        <b/>
        <i/>
        <sz val="10"/>
        <color theme="4"/>
        <rFont val="Calibri"/>
        <family val="2"/>
        <scheme val="minor"/>
      </rPr>
      <t>'NO'</t>
    </r>
    <r>
      <rPr>
        <i/>
        <sz val="10"/>
        <color theme="4"/>
        <rFont val="Calibri"/>
        <family val="2"/>
        <scheme val="minor"/>
      </rPr>
      <t xml:space="preserve"> this completes the Financial Support Statement component of the ACFR.</t>
    </r>
  </si>
  <si>
    <r>
      <t xml:space="preserve">The ultimate holding company states that it </t>
    </r>
    <r>
      <rPr>
        <b/>
        <sz val="10"/>
        <color theme="1"/>
        <rFont val="Calibri"/>
        <family val="2"/>
        <scheme val="minor"/>
      </rPr>
      <t>is</t>
    </r>
    <r>
      <rPr>
        <sz val="10"/>
        <color theme="1"/>
        <rFont val="Calibri"/>
        <family val="2"/>
        <scheme val="minor"/>
      </rPr>
      <t xml:space="preserve"> willing and able, while the provider remains an approved provider of residential aged care services, to provide any financial support to the provider that is needed in order to enable the provider to pay the debts of the provider.</t>
    </r>
  </si>
  <si>
    <r>
      <t xml:space="preserve">The ultimate holding company states that it </t>
    </r>
    <r>
      <rPr>
        <b/>
        <sz val="10"/>
        <color theme="1"/>
        <rFont val="Calibri"/>
        <family val="2"/>
        <scheme val="minor"/>
      </rPr>
      <t>is not</t>
    </r>
    <r>
      <rPr>
        <sz val="10"/>
        <color theme="1"/>
        <rFont val="Calibri"/>
        <family val="2"/>
        <scheme val="minor"/>
      </rPr>
      <t xml:space="preserve"> willing and able, while the provider remains an approved provider of residential aged care services, to provide financial support to the provider to enable the provider to pay the debts of the provider.</t>
    </r>
  </si>
  <si>
    <r>
      <rPr>
        <sz val="12"/>
        <color theme="1"/>
        <rFont val="Calibri"/>
        <family val="2"/>
        <scheme val="minor"/>
      </rPr>
      <t>Q2. Do you have a completed Financial Support Statement?</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please upload the completed Financial Support Statement and indicate which option was selected in the Financial Support Statement.
If you answered </t>
    </r>
    <r>
      <rPr>
        <b/>
        <i/>
        <sz val="10"/>
        <color theme="4"/>
        <rFont val="Calibri"/>
        <family val="2"/>
        <scheme val="minor"/>
      </rPr>
      <t>'NO'</t>
    </r>
    <r>
      <rPr>
        <i/>
        <sz val="10"/>
        <color theme="4"/>
        <rFont val="Calibri"/>
        <family val="2"/>
        <scheme val="minor"/>
      </rPr>
      <t xml:space="preserve"> please provide an explanation of why you were unable to obtain a completed Financial Support Statement</t>
    </r>
    <r>
      <rPr>
        <sz val="11"/>
        <color theme="1"/>
        <rFont val="Calibri"/>
        <family val="2"/>
        <scheme val="minor"/>
      </rPr>
      <t>.</t>
    </r>
  </si>
  <si>
    <t>Provide information describing the ultimate parent entity and all related entities, and their relationship to the approved provider for the year ended 30 June 2021. Attach a visual representation of the corporate group structure.</t>
  </si>
  <si>
    <t xml:space="preserve">  ◦ Loans repaid by Related Parties</t>
  </si>
  <si>
    <t xml:space="preserve">  ◦ Total Clients who access two or more episodes of STRC</t>
  </si>
  <si>
    <t>Hotel Services Income</t>
  </si>
  <si>
    <t xml:space="preserve">  ◦ Total number of care recipients who have been means tested to pay an income tested care fee</t>
  </si>
  <si>
    <t xml:space="preserve">  ◦Total number of care recipients for who you have waived all or part of the income tested care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</si>
</sst>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0.00;\(\$#,##0.00\)"/>
    <numFmt numFmtId="165" formatCode="#,##0.000000000000"/>
    <numFmt numFmtId="166" formatCode="_(* #,##0_);_(* \(#,##0\);_(* &quot;-&quot;??_);_(@_)"/>
    <numFmt numFmtId="167" formatCode="0.0%"/>
    <numFmt numFmtId="168" formatCode="_(&quot;$&quot;* #,##0.00_);_(&quot;$&quot;* \(#,##0.00\);_(&quot;$&quot;* &quot;-&quot;??_);_(@_)"/>
    <numFmt numFmtId="169" formatCode="&quot;$&quot;#,##0;[Red]\-&quot;$&quot;#,##0;_(* &quot;-&quot;??_);_(@_)"/>
  </numFmts>
  <fonts count="95" x14ac:knownFonts="1">
    <font>
      <sz val="11"/>
      <color theme="1"/>
      <name val="Calibri"/>
      <family val="2"/>
      <scheme val="minor"/>
    </font>
    <font>
      <sz val="11"/>
      <color theme="1" tint="0.249977111117893"/>
      <name val="Calibri"/>
      <family val="2"/>
      <scheme val="minor"/>
    </font>
    <font>
      <sz val="11"/>
      <color theme="2" tint="-0.749961851863155"/>
      <name val="Calibri"/>
      <family val="2"/>
      <scheme val="minor"/>
    </font>
    <font>
      <b/>
      <sz val="11"/>
      <color theme="2" tint="-0.749961851863155"/>
      <name val="Calibri"/>
      <family val="2"/>
      <scheme val="minor"/>
    </font>
    <font>
      <u/>
      <sz val="11"/>
      <color theme="2" tint="-0.749961851863155"/>
      <name val="Calibri"/>
      <family val="2"/>
      <scheme val="minor"/>
    </font>
    <font>
      <b/>
      <sz val="16"/>
      <color theme="1"/>
      <name val="Calibri Light"/>
      <family val="2"/>
      <scheme val="major"/>
    </font>
    <font>
      <b/>
      <u/>
      <sz val="12"/>
      <color theme="1"/>
      <name val="Calibri Light"/>
      <family val="2"/>
      <scheme val="major"/>
    </font>
    <font>
      <sz val="11"/>
      <color theme="2" tint="-0.749992370372631"/>
      <name val="Calibri"/>
      <family val="2"/>
      <scheme val="minor"/>
    </font>
    <font>
      <u/>
      <sz val="11"/>
      <color theme="2" tint="-0.749992370372631"/>
      <name val="Calibri"/>
      <family val="2"/>
      <scheme val="minor"/>
    </font>
    <font>
      <b/>
      <sz val="12"/>
      <color theme="1" tint="0.14999847407452621"/>
      <name val="Calibri Light"/>
      <family val="2"/>
      <scheme val="major"/>
    </font>
    <font>
      <u/>
      <sz val="11"/>
      <color theme="10"/>
      <name val="Calibri"/>
      <family val="2"/>
      <scheme val="minor"/>
    </font>
    <font>
      <b/>
      <sz val="11"/>
      <color rgb="FF333333"/>
      <name val="Calibri"/>
      <family val="2"/>
      <scheme val="minor"/>
    </font>
    <font>
      <b/>
      <sz val="11"/>
      <color theme="2" tint="-0.749992370372631"/>
      <name val="Calibri"/>
      <family val="2"/>
      <scheme val="minor"/>
    </font>
    <font>
      <b/>
      <sz val="9"/>
      <color theme="4" tint="-0.499984740745262"/>
      <name val="Calibri"/>
      <family val="2"/>
      <scheme val="minor"/>
    </font>
    <font>
      <b/>
      <sz val="9"/>
      <color rgb="FF7030A0"/>
      <name val="Calibri"/>
      <family val="2"/>
      <scheme val="minor"/>
    </font>
    <font>
      <u/>
      <sz val="11"/>
      <color rgb="FF81B2DF"/>
      <name val="Calibri"/>
      <family val="2"/>
      <scheme val="minor"/>
    </font>
    <font>
      <b/>
      <u/>
      <sz val="12"/>
      <name val="Calibri Light"/>
      <family val="2"/>
      <scheme val="major"/>
    </font>
    <font>
      <b/>
      <sz val="9"/>
      <color theme="5" tint="-0.249977111117893"/>
      <name val="Calibri"/>
      <family val="2"/>
      <scheme val="minor"/>
    </font>
    <font>
      <i/>
      <sz val="11"/>
      <color theme="2" tint="-0.749992370372631"/>
      <name val="Calibri"/>
      <family val="2"/>
      <scheme val="minor"/>
    </font>
    <font>
      <i/>
      <sz val="11"/>
      <color theme="2" tint="-0.749961851863155"/>
      <name val="Calibri"/>
      <family val="2"/>
      <scheme val="minor"/>
    </font>
    <font>
      <sz val="11"/>
      <name val="Calibri"/>
      <family val="2"/>
      <scheme val="minor"/>
    </font>
    <font>
      <b/>
      <u/>
      <sz val="11"/>
      <name val="Calibri"/>
      <family val="2"/>
    </font>
    <font>
      <sz val="11"/>
      <color rgb="FF3A3838"/>
      <name val="Calibri"/>
      <family val="2"/>
    </font>
    <font>
      <u/>
      <sz val="11"/>
      <color rgb="FF3A3838"/>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3A3838"/>
      <name val="Calibri"/>
      <family val="2"/>
    </font>
    <font>
      <b/>
      <sz val="11"/>
      <color rgb="FFFF0000"/>
      <name val="Calibri"/>
      <family val="2"/>
      <scheme val="minor"/>
    </font>
    <font>
      <sz val="11"/>
      <name val="Calibri"/>
      <family val="2"/>
    </font>
    <font>
      <sz val="11"/>
      <color theme="1"/>
      <name val="Calibri"/>
      <family val="2"/>
    </font>
    <font>
      <b/>
      <sz val="11"/>
      <color theme="1"/>
      <name val="Calibri"/>
      <family val="2"/>
    </font>
    <font>
      <b/>
      <i/>
      <sz val="11"/>
      <color indexed="8"/>
      <name val="Calibri"/>
      <family val="2"/>
      <scheme val="minor"/>
    </font>
    <font>
      <sz val="11"/>
      <name val="Times New Roman"/>
      <family val="1"/>
    </font>
    <font>
      <i/>
      <sz val="11"/>
      <name val="Calibri"/>
      <family val="2"/>
      <scheme val="minor"/>
    </font>
    <font>
      <i/>
      <sz val="11"/>
      <color theme="1"/>
      <name val="Calibri"/>
      <family val="2"/>
      <scheme val="minor"/>
    </font>
    <font>
      <b/>
      <sz val="11"/>
      <name val="Calibri"/>
      <family val="2"/>
      <scheme val="minor"/>
    </font>
    <font>
      <sz val="10"/>
      <name val="Arial"/>
      <family val="2"/>
    </font>
    <font>
      <sz val="10"/>
      <color theme="1"/>
      <name val="Tahoma"/>
      <family val="2"/>
    </font>
    <font>
      <sz val="10"/>
      <name val="MS Sans Serif"/>
      <family val="2"/>
    </font>
    <font>
      <b/>
      <i/>
      <sz val="11"/>
      <color theme="2" tint="-0.749961851863155"/>
      <name val="Calibri"/>
      <family val="2"/>
      <scheme val="minor"/>
    </font>
    <font>
      <b/>
      <u/>
      <sz val="12"/>
      <color theme="1"/>
      <name val="Calibri"/>
      <family val="2"/>
      <scheme val="minor"/>
    </font>
    <font>
      <sz val="11"/>
      <color rgb="FF3A3838"/>
      <name val="Calibri"/>
      <family val="2"/>
      <scheme val="minor"/>
    </font>
    <font>
      <b/>
      <sz val="11"/>
      <color rgb="FF3A3838"/>
      <name val="Calibri"/>
      <family val="2"/>
      <scheme val="minor"/>
    </font>
    <font>
      <b/>
      <sz val="11"/>
      <name val="Calibri"/>
      <family val="2"/>
    </font>
    <font>
      <b/>
      <sz val="12"/>
      <name val="Calibri"/>
      <family val="2"/>
      <scheme val="minor"/>
    </font>
    <font>
      <b/>
      <i/>
      <sz val="11"/>
      <color theme="1"/>
      <name val="Calibri"/>
      <family val="2"/>
      <scheme val="minor"/>
    </font>
    <font>
      <b/>
      <sz val="12"/>
      <color theme="1"/>
      <name val="Calibri"/>
      <family val="2"/>
      <scheme val="minor"/>
    </font>
    <font>
      <i/>
      <sz val="11"/>
      <color theme="1"/>
      <name val="Calibri"/>
      <family val="2"/>
    </font>
    <font>
      <i/>
      <sz val="11"/>
      <color rgb="FFFF0000"/>
      <name val="Calibri"/>
      <family val="2"/>
      <scheme val="minor"/>
    </font>
    <font>
      <b/>
      <i/>
      <sz val="11"/>
      <color theme="1"/>
      <name val="Calibri"/>
      <family val="2"/>
    </font>
    <font>
      <i/>
      <sz val="11"/>
      <color rgb="FF3A3838"/>
      <name val="Calibri"/>
      <family val="2"/>
      <scheme val="minor"/>
    </font>
    <font>
      <i/>
      <sz val="11"/>
      <color rgb="FF3A3838"/>
      <name val="Calibri"/>
      <family val="2"/>
    </font>
    <font>
      <b/>
      <i/>
      <sz val="14"/>
      <color theme="1"/>
      <name val="Calibri Light"/>
      <family val="2"/>
      <scheme val="major"/>
    </font>
    <font>
      <sz val="12"/>
      <name val="Calibri"/>
      <family val="2"/>
      <scheme val="minor"/>
    </font>
    <font>
      <b/>
      <sz val="16"/>
      <name val="Arial"/>
      <family val="2"/>
    </font>
    <font>
      <b/>
      <sz val="14"/>
      <name val="Verdana"/>
      <family val="2"/>
    </font>
    <font>
      <b/>
      <sz val="12"/>
      <name val="Arial"/>
      <family val="2"/>
    </font>
    <font>
      <b/>
      <u/>
      <sz val="12"/>
      <name val="Arial"/>
      <family val="2"/>
    </font>
    <font>
      <sz val="12"/>
      <name val="Arial"/>
      <family val="2"/>
    </font>
    <font>
      <sz val="12"/>
      <color rgb="FF000000"/>
      <name val="Arial"/>
      <family val="2"/>
    </font>
    <font>
      <b/>
      <sz val="10"/>
      <name val="Arial"/>
      <family val="2"/>
    </font>
    <font>
      <b/>
      <sz val="9.8000000000000007"/>
      <color rgb="FF000000"/>
      <name val="Arial"/>
      <family val="2"/>
    </font>
    <font>
      <b/>
      <sz val="10"/>
      <color rgb="FF000000"/>
      <name val="Arial"/>
      <family val="2"/>
    </font>
    <font>
      <b/>
      <sz val="10"/>
      <color theme="1"/>
      <name val="Arial"/>
      <family val="2"/>
    </font>
    <font>
      <b/>
      <sz val="11"/>
      <color theme="3"/>
      <name val="Calibri"/>
      <family val="2"/>
      <scheme val="minor"/>
    </font>
    <font>
      <b/>
      <sz val="11"/>
      <color theme="0"/>
      <name val="Calibri"/>
      <family val="2"/>
      <scheme val="minor"/>
    </font>
    <font>
      <b/>
      <sz val="22"/>
      <color theme="0"/>
      <name val="Arial"/>
      <family val="2"/>
    </font>
    <font>
      <sz val="12"/>
      <color theme="1"/>
      <name val="Calibri"/>
      <family val="2"/>
      <scheme val="minor"/>
    </font>
    <font>
      <i/>
      <sz val="10"/>
      <color theme="3"/>
      <name val="Calibri"/>
      <family val="2"/>
    </font>
    <font>
      <b/>
      <i/>
      <sz val="10"/>
      <color theme="3"/>
      <name val="Calibri"/>
      <family val="2"/>
    </font>
    <font>
      <i/>
      <sz val="10"/>
      <color indexed="10"/>
      <name val="Calibri"/>
      <family val="2"/>
    </font>
    <font>
      <sz val="13"/>
      <color theme="1"/>
      <name val="Calibri"/>
      <family val="2"/>
      <scheme val="minor"/>
    </font>
    <font>
      <i/>
      <sz val="8"/>
      <color rgb="FFFF0000"/>
      <name val="Calibri"/>
      <family val="2"/>
    </font>
    <font>
      <i/>
      <sz val="10"/>
      <color rgb="FFFF0000"/>
      <name val="Calibri"/>
      <family val="2"/>
    </font>
    <font>
      <b/>
      <sz val="13"/>
      <color theme="1"/>
      <name val="Calibri"/>
      <family val="2"/>
      <scheme val="minor"/>
    </font>
    <font>
      <b/>
      <sz val="16"/>
      <color theme="0"/>
      <name val="Calibri"/>
      <family val="2"/>
      <scheme val="minor"/>
    </font>
    <font>
      <b/>
      <i/>
      <sz val="11"/>
      <color theme="0"/>
      <name val="Calibri"/>
      <family val="2"/>
      <scheme val="minor"/>
    </font>
    <font>
      <i/>
      <sz val="10"/>
      <color theme="3"/>
      <name val="Calibri"/>
      <family val="2"/>
      <scheme val="minor"/>
    </font>
    <font>
      <b/>
      <i/>
      <sz val="10"/>
      <color theme="3"/>
      <name val="Calibri"/>
      <family val="2"/>
      <scheme val="minor"/>
    </font>
    <font>
      <sz val="11"/>
      <color theme="3"/>
      <name val="Calibri"/>
      <family val="2"/>
      <scheme val="minor"/>
    </font>
    <font>
      <b/>
      <i/>
      <sz val="13"/>
      <color theme="0"/>
      <name val="Calibri"/>
      <family val="2"/>
      <scheme val="minor"/>
    </font>
    <font>
      <i/>
      <sz val="9"/>
      <color theme="0"/>
      <name val="Calibri"/>
      <family val="2"/>
      <scheme val="minor"/>
    </font>
    <font>
      <b/>
      <sz val="13"/>
      <color theme="0"/>
      <name val="Calibri"/>
      <family val="2"/>
      <scheme val="minor"/>
    </font>
    <font>
      <b/>
      <sz val="18"/>
      <color theme="0"/>
      <name val="Arial"/>
      <family val="2"/>
    </font>
    <font>
      <b/>
      <i/>
      <sz val="11"/>
      <color theme="0"/>
      <name val="Calibri"/>
      <family val="2"/>
    </font>
    <font>
      <b/>
      <sz val="12"/>
      <color theme="0"/>
      <name val="Calibri"/>
      <family val="2"/>
      <scheme val="minor"/>
    </font>
    <font>
      <b/>
      <sz val="11"/>
      <color theme="0"/>
      <name val="Arial"/>
      <family val="2"/>
    </font>
    <font>
      <sz val="11"/>
      <color rgb="FF0099CC"/>
      <name val="Calibri"/>
      <family val="2"/>
      <scheme val="minor"/>
    </font>
    <font>
      <b/>
      <i/>
      <sz val="11"/>
      <name val="Calibri"/>
      <family val="2"/>
      <scheme val="minor"/>
    </font>
    <font>
      <i/>
      <u/>
      <sz val="11"/>
      <color theme="2" tint="-0.749961851863155"/>
      <name val="Calibri"/>
      <family val="2"/>
      <scheme val="minor"/>
    </font>
    <font>
      <i/>
      <sz val="10"/>
      <color theme="4"/>
      <name val="Calibri"/>
      <family val="2"/>
      <scheme val="minor"/>
    </font>
    <font>
      <b/>
      <i/>
      <sz val="10"/>
      <color theme="4"/>
      <name val="Calibri"/>
      <family val="2"/>
      <scheme val="minor"/>
    </font>
    <font>
      <sz val="10"/>
      <color theme="1"/>
      <name val="Calibri"/>
      <family val="2"/>
      <scheme val="minor"/>
    </font>
    <font>
      <b/>
      <sz val="10"/>
      <color theme="1"/>
      <name val="Calibri"/>
      <family val="2"/>
      <scheme val="minor"/>
    </font>
  </fonts>
  <fills count="24">
    <fill>
      <patternFill patternType="none"/>
    </fill>
    <fill>
      <patternFill patternType="gray125"/>
    </fill>
    <fill>
      <patternFill patternType="solid">
        <fgColor indexed="65"/>
        <bgColor theme="0"/>
      </patternFill>
    </fill>
    <fill>
      <patternFill patternType="solid">
        <fgColor indexed="65"/>
        <bgColor indexed="64"/>
      </patternFill>
    </fill>
    <fill>
      <patternFill patternType="lightGray">
        <fgColor rgb="FFE4DFEC"/>
      </patternFill>
    </fill>
    <fill>
      <patternFill patternType="lightGray">
        <fgColor theme="4" tint="0.59996337778862885"/>
        <bgColor indexed="65"/>
      </patternFill>
    </fill>
    <fill>
      <patternFill patternType="lightGray">
        <fgColor theme="3" tint="0.79998168889431442"/>
        <bgColor indexed="65"/>
      </patternFill>
    </fill>
    <fill>
      <patternFill patternType="lightGray">
        <fgColor rgb="FFFDCBCB"/>
      </patternFill>
    </fill>
    <fill>
      <patternFill patternType="lightGray">
        <fgColor rgb="FFFDCBCB"/>
      </patternFill>
    </fill>
    <fill>
      <patternFill patternType="lightGray">
        <fgColor rgb="FFBDD7EE"/>
      </patternFill>
    </fill>
    <fill>
      <patternFill patternType="lightGray">
        <fgColor rgb="FFE4DFEC"/>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rgb="FF0099CC"/>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right/>
      <top/>
      <bottom style="medium">
        <color rgb="FFCCC0DA"/>
      </bottom>
      <diagonal/>
    </border>
    <border>
      <left/>
      <right/>
      <top/>
      <bottom style="medium">
        <color theme="0" tint="-4.9989318521683403E-2"/>
      </bottom>
      <diagonal/>
    </border>
    <border>
      <left/>
      <right/>
      <top/>
      <bottom style="medium">
        <color theme="3" tint="0.79998168889431442"/>
      </bottom>
      <diagonal/>
    </border>
    <border>
      <left/>
      <right/>
      <top/>
      <bottom style="medium">
        <color theme="4" tint="0.79998168889431442"/>
      </bottom>
      <diagonal/>
    </border>
    <border>
      <left/>
      <right/>
      <top style="medium">
        <color theme="0" tint="-4.9989318521683403E-2"/>
      </top>
      <bottom style="medium">
        <color theme="0"/>
      </bottom>
      <diagonal/>
    </border>
    <border>
      <left/>
      <right/>
      <top style="medium">
        <color theme="4" tint="0.79995117038483843"/>
      </top>
      <bottom/>
      <diagonal/>
    </border>
    <border>
      <left/>
      <right/>
      <top/>
      <bottom style="medium">
        <color theme="4" tint="0.79995117038483843"/>
      </bottom>
      <diagonal/>
    </border>
    <border>
      <left/>
      <right/>
      <top style="medium">
        <color theme="4" tint="0.79989013336588644"/>
      </top>
      <bottom/>
      <diagonal/>
    </border>
    <border>
      <left/>
      <right/>
      <top/>
      <bottom style="medium">
        <color theme="4" tint="0.79989013336588644"/>
      </bottom>
      <diagonal/>
    </border>
    <border>
      <left/>
      <right/>
      <top style="medium">
        <color theme="0"/>
      </top>
      <bottom style="medium">
        <color theme="0"/>
      </bottom>
      <diagonal/>
    </border>
    <border>
      <left/>
      <right/>
      <top/>
      <bottom style="medium">
        <color rgb="FFF8CBAD"/>
      </bottom>
      <diagonal/>
    </border>
    <border>
      <left/>
      <right/>
      <top/>
      <bottom style="medium">
        <color rgb="FFF2F2F2"/>
      </bottom>
      <diagonal/>
    </border>
    <border>
      <left/>
      <right/>
      <top/>
      <bottom style="medium">
        <color rgb="FFF8CBAD"/>
      </bottom>
      <diagonal/>
    </border>
    <border>
      <left/>
      <right/>
      <top/>
      <bottom style="medium">
        <color rgb="FFCCC0DA"/>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medium">
        <color rgb="FFF2F2F2"/>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medium">
        <color theme="4" tint="0.79998168889431442"/>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right/>
      <top style="medium">
        <color rgb="FFF8CBAD"/>
      </top>
      <bottom/>
      <diagonal/>
    </border>
  </borders>
  <cellStyleXfs count="27">
    <xf numFmtId="0" fontId="0" fillId="0" borderId="0"/>
    <xf numFmtId="0" fontId="10" fillId="0" borderId="0" applyNumberFormat="0" applyFill="0" applyBorder="0" applyAlignment="0" applyProtection="0"/>
    <xf numFmtId="43" fontId="24" fillId="0" borderId="0" applyFont="0" applyFill="0" applyBorder="0" applyAlignment="0" applyProtection="0"/>
    <xf numFmtId="0" fontId="30" fillId="0" borderId="0"/>
    <xf numFmtId="0" fontId="33" fillId="0" borderId="0"/>
    <xf numFmtId="9" fontId="24"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8" fillId="0" borderId="0"/>
    <xf numFmtId="0" fontId="39" fillId="0" borderId="0"/>
    <xf numFmtId="0" fontId="37" fillId="0" borderId="0"/>
    <xf numFmtId="9"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9"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30" fillId="0" borderId="0"/>
    <xf numFmtId="168" fontId="24" fillId="0" borderId="0" applyFont="0" applyFill="0" applyBorder="0" applyAlignment="0" applyProtection="0"/>
  </cellStyleXfs>
  <cellXfs count="583">
    <xf numFmtId="0" fontId="0" fillId="0" borderId="0" xfId="0"/>
    <xf numFmtId="0" fontId="0" fillId="3" borderId="0" xfId="0" applyFont="1" applyFill="1"/>
    <xf numFmtId="0" fontId="0" fillId="2" borderId="0" xfId="0" applyFont="1" applyFill="1" applyAlignment="1">
      <alignment vertical="center" wrapText="1"/>
    </xf>
    <xf numFmtId="0" fontId="2" fillId="0" borderId="0" xfId="0" applyFont="1" applyBorder="1"/>
    <xf numFmtId="0" fontId="2" fillId="0" borderId="2" xfId="0" applyFont="1" applyBorder="1"/>
    <xf numFmtId="0" fontId="3" fillId="0" borderId="2" xfId="0" applyFont="1" applyBorder="1"/>
    <xf numFmtId="0" fontId="0" fillId="0" borderId="0" xfId="0" applyFont="1"/>
    <xf numFmtId="0" fontId="0" fillId="0" borderId="0" xfId="0" applyFont="1" applyAlignment="1">
      <alignment vertical="center"/>
    </xf>
    <xf numFmtId="0" fontId="0" fillId="0" borderId="0" xfId="0" applyFont="1" applyProtection="1">
      <protection locked="0"/>
    </xf>
    <xf numFmtId="0" fontId="5" fillId="0" borderId="0" xfId="0" applyFont="1" applyAlignment="1">
      <alignment vertical="center"/>
    </xf>
    <xf numFmtId="0" fontId="6" fillId="5" borderId="4" xfId="0" applyFont="1" applyFill="1" applyBorder="1" applyAlignment="1">
      <alignment vertical="center"/>
    </xf>
    <xf numFmtId="0" fontId="7" fillId="0" borderId="2" xfId="0" applyFont="1" applyBorder="1" applyProtection="1">
      <protection locked="0"/>
    </xf>
    <xf numFmtId="0" fontId="8" fillId="0" borderId="0" xfId="0" applyFont="1" applyAlignment="1">
      <alignment vertical="center"/>
    </xf>
    <xf numFmtId="0" fontId="6" fillId="4" borderId="1" xfId="0" applyFont="1" applyFill="1" applyBorder="1" applyAlignment="1">
      <alignment vertical="center"/>
    </xf>
    <xf numFmtId="0" fontId="7" fillId="3" borderId="2" xfId="0" applyFont="1" applyFill="1" applyBorder="1" applyAlignment="1">
      <alignment vertical="center" wrapText="1"/>
    </xf>
    <xf numFmtId="0" fontId="0" fillId="4" borderId="1" xfId="0" applyFont="1" applyFill="1" applyBorder="1" applyAlignment="1">
      <alignment horizontal="center" vertical="top"/>
    </xf>
    <xf numFmtId="0" fontId="2" fillId="0" borderId="2" xfId="0" applyFont="1" applyBorder="1" applyAlignment="1">
      <alignment wrapText="1"/>
    </xf>
    <xf numFmtId="0" fontId="0" fillId="3" borderId="0" xfId="0" applyFont="1" applyFill="1" applyAlignment="1">
      <alignment vertical="center"/>
    </xf>
    <xf numFmtId="0" fontId="1" fillId="3" borderId="0" xfId="0" applyFont="1" applyFill="1" applyAlignment="1">
      <alignment horizontal="left" vertical="center"/>
    </xf>
    <xf numFmtId="0" fontId="0" fillId="0" borderId="0" xfId="0" applyFont="1" applyBorder="1"/>
    <xf numFmtId="0" fontId="8" fillId="0" borderId="0" xfId="0" applyFont="1" applyBorder="1" applyAlignment="1">
      <alignment vertical="center"/>
    </xf>
    <xf numFmtId="0" fontId="0" fillId="0" borderId="0" xfId="0" applyFont="1" applyBorder="1" applyProtection="1">
      <protection locked="0"/>
    </xf>
    <xf numFmtId="0" fontId="0" fillId="0" borderId="6" xfId="0" applyFont="1" applyBorder="1"/>
    <xf numFmtId="0" fontId="4" fillId="0" borderId="0" xfId="0" applyFont="1" applyBorder="1" applyAlignment="1">
      <alignment vertical="center"/>
    </xf>
    <xf numFmtId="0" fontId="9" fillId="6" borderId="3" xfId="0" applyFont="1" applyFill="1" applyBorder="1" applyAlignment="1">
      <alignment horizontal="left" vertical="center"/>
    </xf>
    <xf numFmtId="0" fontId="0" fillId="0" borderId="8" xfId="0" applyFont="1" applyBorder="1"/>
    <xf numFmtId="0" fontId="8" fillId="2" borderId="0" xfId="0" applyFont="1" applyFill="1" applyAlignment="1">
      <alignment vertical="center" wrapText="1"/>
    </xf>
    <xf numFmtId="0" fontId="0" fillId="0" borderId="0" xfId="0" applyAlignment="1">
      <alignment vertical="center"/>
    </xf>
    <xf numFmtId="0" fontId="13" fillId="0" borderId="0" xfId="1" applyFont="1" applyAlignment="1">
      <alignment horizontal="center" vertical="center"/>
    </xf>
    <xf numFmtId="0" fontId="7" fillId="0" borderId="0" xfId="0" applyFont="1" applyAlignment="1">
      <alignment wrapText="1"/>
    </xf>
    <xf numFmtId="0" fontId="7" fillId="0" borderId="0" xfId="0" applyFont="1" applyBorder="1" applyAlignment="1">
      <alignment vertical="center" wrapText="1"/>
    </xf>
    <xf numFmtId="0" fontId="0" fillId="0" borderId="0" xfId="0" applyAlignment="1">
      <alignment wrapText="1"/>
    </xf>
    <xf numFmtId="0" fontId="5" fillId="0" borderId="0" xfId="0" applyFont="1" applyAlignment="1">
      <alignment horizontal="left" vertical="center"/>
    </xf>
    <xf numFmtId="0" fontId="7" fillId="0" borderId="0" xfId="0" applyFont="1" applyAlignment="1">
      <alignment vertical="top" wrapText="1"/>
    </xf>
    <xf numFmtId="0" fontId="14" fillId="0" borderId="0" xfId="1" applyFont="1" applyAlignment="1">
      <alignment horizontal="center" vertical="center"/>
    </xf>
    <xf numFmtId="0" fontId="8" fillId="0" borderId="0" xfId="0" applyFont="1" applyBorder="1" applyAlignment="1">
      <alignment vertical="center" wrapText="1"/>
    </xf>
    <xf numFmtId="0" fontId="7" fillId="3" borderId="0" xfId="0" applyFont="1" applyFill="1" applyBorder="1" applyAlignment="1">
      <alignment vertical="center" wrapText="1"/>
    </xf>
    <xf numFmtId="0" fontId="0" fillId="0" borderId="0" xfId="0" applyFont="1" applyBorder="1" applyAlignment="1">
      <alignment vertical="center"/>
    </xf>
    <xf numFmtId="0" fontId="6" fillId="5" borderId="7" xfId="0" applyFont="1" applyFill="1" applyBorder="1" applyAlignment="1">
      <alignment vertical="center"/>
    </xf>
    <xf numFmtId="0" fontId="13" fillId="0" borderId="0" xfId="1" applyFont="1" applyBorder="1" applyAlignment="1">
      <alignment horizontal="center" vertical="center"/>
    </xf>
    <xf numFmtId="0" fontId="11" fillId="0" borderId="0" xfId="0" applyFont="1" applyBorder="1"/>
    <xf numFmtId="0" fontId="6" fillId="5" borderId="9"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0" fontId="7" fillId="3" borderId="0" xfId="0" applyFont="1" applyFill="1" applyAlignment="1">
      <alignment vertical="center" wrapText="1"/>
    </xf>
    <xf numFmtId="0" fontId="15" fillId="3" borderId="0" xfId="1" quotePrefix="1" applyFont="1" applyFill="1" applyAlignment="1">
      <alignment horizontal="left" vertical="center" indent="1"/>
    </xf>
    <xf numFmtId="164" fontId="16" fillId="7" borderId="11" xfId="0" applyNumberFormat="1" applyFont="1" applyFill="1" applyBorder="1" applyAlignment="1">
      <alignment horizontal="left" vertical="center" wrapText="1"/>
    </xf>
    <xf numFmtId="0" fontId="17" fillId="0" borderId="0" xfId="1" applyFont="1" applyAlignment="1">
      <alignment horizontal="center" vertical="center"/>
    </xf>
    <xf numFmtId="0" fontId="22" fillId="0" borderId="12" xfId="0" applyFont="1" applyBorder="1" applyAlignment="1">
      <alignment horizontal="right" vertical="center" wrapText="1"/>
    </xf>
    <xf numFmtId="164" fontId="22" fillId="0" borderId="12" xfId="0" applyNumberFormat="1" applyFont="1" applyBorder="1" applyAlignment="1">
      <alignment horizontal="right" vertical="center" wrapText="1"/>
    </xf>
    <xf numFmtId="164" fontId="21" fillId="8" borderId="13" xfId="0" applyNumberFormat="1" applyFont="1" applyFill="1" applyBorder="1" applyAlignment="1">
      <alignment horizontal="right" vertical="center"/>
    </xf>
    <xf numFmtId="164" fontId="21" fillId="10" borderId="14" xfId="0" applyNumberFormat="1" applyFont="1" applyFill="1" applyBorder="1" applyAlignment="1">
      <alignment horizontal="right" vertical="center"/>
    </xf>
    <xf numFmtId="0" fontId="23" fillId="0" borderId="0" xfId="0" applyFont="1" applyAlignment="1">
      <alignment horizontal="center" vertical="center" wrapText="1"/>
    </xf>
    <xf numFmtId="43" fontId="0" fillId="0" borderId="0" xfId="2" applyFont="1"/>
    <xf numFmtId="165" fontId="0" fillId="0" borderId="0" xfId="0" applyNumberFormat="1"/>
    <xf numFmtId="43" fontId="0" fillId="0" borderId="0" xfId="0" applyNumberFormat="1" applyFont="1"/>
    <xf numFmtId="164" fontId="22" fillId="11" borderId="12" xfId="0" applyNumberFormat="1" applyFont="1" applyFill="1" applyBorder="1" applyAlignment="1">
      <alignment horizontal="right" vertical="center" wrapText="1"/>
    </xf>
    <xf numFmtId="0" fontId="0" fillId="11" borderId="0" xfId="0" applyFill="1"/>
    <xf numFmtId="0" fontId="25" fillId="0" borderId="0" xfId="0" applyFont="1" applyAlignment="1">
      <alignment horizontal="center" vertical="center"/>
    </xf>
    <xf numFmtId="0" fontId="28" fillId="0" borderId="0" xfId="0" applyFont="1" applyAlignment="1">
      <alignment horizontal="center" vertical="center"/>
    </xf>
    <xf numFmtId="0" fontId="31" fillId="0" borderId="15" xfId="3" applyFont="1" applyBorder="1" applyAlignment="1">
      <alignment horizontal="center"/>
    </xf>
    <xf numFmtId="166" fontId="31" fillId="0" borderId="16" xfId="3" applyNumberFormat="1" applyFont="1" applyBorder="1" applyAlignment="1">
      <alignment horizontal="center"/>
    </xf>
    <xf numFmtId="0" fontId="31" fillId="0" borderId="0" xfId="3" applyFont="1" applyAlignment="1">
      <alignment horizontal="center"/>
    </xf>
    <xf numFmtId="0" fontId="31" fillId="12" borderId="15" xfId="3" applyFont="1" applyFill="1" applyBorder="1"/>
    <xf numFmtId="166" fontId="30" fillId="0" borderId="16" xfId="3" applyNumberFormat="1" applyFont="1" applyBorder="1"/>
    <xf numFmtId="0" fontId="30" fillId="0" borderId="0" xfId="3" applyFont="1"/>
    <xf numFmtId="0" fontId="32" fillId="0" borderId="15" xfId="3" applyFont="1" applyBorder="1" applyAlignment="1">
      <alignment vertical="center" wrapText="1"/>
    </xf>
    <xf numFmtId="0" fontId="20" fillId="0" borderId="15" xfId="3" applyFont="1" applyBorder="1" applyAlignment="1">
      <alignment vertical="center"/>
    </xf>
    <xf numFmtId="166" fontId="24" fillId="0" borderId="16" xfId="3" applyNumberFormat="1" applyFont="1" applyFill="1" applyBorder="1" applyAlignment="1">
      <alignment vertical="center"/>
    </xf>
    <xf numFmtId="0" fontId="20" fillId="0" borderId="15" xfId="4" applyFont="1" applyBorder="1"/>
    <xf numFmtId="166" fontId="26" fillId="14" borderId="16" xfId="3" applyNumberFormat="1" applyFont="1" applyFill="1" applyBorder="1" applyAlignment="1">
      <alignment vertical="center"/>
    </xf>
    <xf numFmtId="0" fontId="30" fillId="0" borderId="15" xfId="3" applyFont="1" applyBorder="1"/>
    <xf numFmtId="166" fontId="30" fillId="0" borderId="0" xfId="3" applyNumberFormat="1" applyFont="1"/>
    <xf numFmtId="166" fontId="24" fillId="0" borderId="16" xfId="3" applyNumberFormat="1" applyFont="1" applyBorder="1" applyAlignment="1">
      <alignment vertical="center"/>
    </xf>
    <xf numFmtId="166" fontId="31" fillId="0" borderId="16" xfId="3" applyNumberFormat="1" applyFont="1" applyBorder="1"/>
    <xf numFmtId="166" fontId="26" fillId="15" borderId="16" xfId="3" applyNumberFormat="1" applyFont="1" applyFill="1" applyBorder="1" applyAlignment="1">
      <alignment vertical="center"/>
    </xf>
    <xf numFmtId="166" fontId="30" fillId="16" borderId="16" xfId="3" applyNumberFormat="1" applyFont="1" applyFill="1" applyBorder="1"/>
    <xf numFmtId="166" fontId="24" fillId="14" borderId="16" xfId="3" applyNumberFormat="1" applyFont="1" applyFill="1" applyBorder="1" applyAlignment="1">
      <alignment vertical="center"/>
    </xf>
    <xf numFmtId="0" fontId="2" fillId="0" borderId="5" xfId="0" applyFont="1" applyFill="1" applyBorder="1" applyAlignment="1">
      <alignment wrapText="1"/>
    </xf>
    <xf numFmtId="164" fontId="42" fillId="0" borderId="12" xfId="0" applyNumberFormat="1" applyFont="1" applyFill="1" applyBorder="1" applyAlignment="1">
      <alignment horizontal="right" vertical="center" wrapText="1"/>
    </xf>
    <xf numFmtId="0" fontId="24" fillId="0" borderId="0" xfId="0" applyFont="1" applyBorder="1" applyAlignment="1">
      <alignment vertical="center"/>
    </xf>
    <xf numFmtId="0" fontId="24" fillId="0" borderId="0" xfId="0" applyFont="1" applyBorder="1" applyProtection="1">
      <protection locked="0"/>
    </xf>
    <xf numFmtId="0" fontId="24" fillId="0" borderId="0" xfId="0" applyFont="1"/>
    <xf numFmtId="0" fontId="41" fillId="5" borderId="7" xfId="0" applyFont="1" applyFill="1" applyBorder="1" applyAlignment="1">
      <alignment vertical="center"/>
    </xf>
    <xf numFmtId="0" fontId="24" fillId="0" borderId="0" xfId="0" applyFont="1" applyFill="1" applyBorder="1" applyProtection="1">
      <protection locked="0"/>
    </xf>
    <xf numFmtId="0" fontId="41" fillId="5" borderId="4" xfId="0" applyFont="1" applyFill="1" applyBorder="1" applyAlignment="1">
      <alignment vertical="center"/>
    </xf>
    <xf numFmtId="0" fontId="24" fillId="0" borderId="0" xfId="0" applyFont="1" applyBorder="1"/>
    <xf numFmtId="164" fontId="42" fillId="0" borderId="12" xfId="0" applyNumberFormat="1" applyFont="1" applyBorder="1" applyAlignment="1">
      <alignment horizontal="right" vertical="center" wrapText="1"/>
    </xf>
    <xf numFmtId="0" fontId="24" fillId="0" borderId="0" xfId="0" applyFont="1" applyAlignment="1">
      <alignment vertical="center"/>
    </xf>
    <xf numFmtId="164" fontId="42" fillId="0" borderId="0" xfId="0" applyNumberFormat="1" applyFont="1" applyBorder="1" applyAlignment="1">
      <alignment horizontal="right" vertical="center" wrapText="1"/>
    </xf>
    <xf numFmtId="164" fontId="36" fillId="9" borderId="18" xfId="0" applyNumberFormat="1" applyFont="1" applyFill="1" applyBorder="1" applyAlignment="1">
      <alignment horizontal="right" vertical="center"/>
    </xf>
    <xf numFmtId="164" fontId="42" fillId="0" borderId="19" xfId="0" applyNumberFormat="1" applyFont="1" applyBorder="1" applyAlignment="1">
      <alignment horizontal="right" vertical="center" wrapText="1"/>
    </xf>
    <xf numFmtId="0" fontId="35" fillId="0" borderId="0" xfId="0" applyFont="1"/>
    <xf numFmtId="0" fontId="35" fillId="0" borderId="0" xfId="0" applyFont="1" applyAlignment="1">
      <alignment vertical="center"/>
    </xf>
    <xf numFmtId="0" fontId="19" fillId="0" borderId="2" xfId="0" applyFont="1" applyBorder="1" applyProtection="1">
      <protection locked="0"/>
    </xf>
    <xf numFmtId="0" fontId="19" fillId="0" borderId="2" xfId="0" applyFont="1" applyBorder="1"/>
    <xf numFmtId="0" fontId="18" fillId="0" borderId="2" xfId="0" applyFont="1" applyBorder="1" applyProtection="1">
      <protection locked="0"/>
    </xf>
    <xf numFmtId="0" fontId="35" fillId="0" borderId="0" xfId="0" applyFont="1" applyProtection="1">
      <protection locked="0"/>
    </xf>
    <xf numFmtId="0" fontId="6" fillId="5" borderId="0" xfId="0" applyFont="1" applyFill="1" applyBorder="1" applyAlignment="1">
      <alignment vertical="center"/>
    </xf>
    <xf numFmtId="0" fontId="6" fillId="0" borderId="0" xfId="0" applyFont="1" applyFill="1" applyBorder="1" applyAlignment="1">
      <alignment vertical="center"/>
    </xf>
    <xf numFmtId="164" fontId="21" fillId="0" borderId="0" xfId="0" applyNumberFormat="1" applyFont="1" applyFill="1" applyBorder="1" applyAlignment="1">
      <alignment horizontal="right" vertical="center"/>
    </xf>
    <xf numFmtId="164" fontId="22" fillId="0" borderId="0" xfId="0" applyNumberFormat="1" applyFont="1" applyBorder="1" applyAlignment="1">
      <alignment horizontal="right" vertical="center" wrapText="1"/>
    </xf>
    <xf numFmtId="164" fontId="27" fillId="0" borderId="15" xfId="0" applyNumberFormat="1" applyFont="1" applyBorder="1" applyAlignment="1">
      <alignment horizontal="right" vertical="center" wrapText="1"/>
    </xf>
    <xf numFmtId="0" fontId="0" fillId="0" borderId="0" xfId="0" applyFont="1" applyFill="1"/>
    <xf numFmtId="0" fontId="2" fillId="0" borderId="2" xfId="0" applyFont="1" applyFill="1" applyBorder="1"/>
    <xf numFmtId="164" fontId="22" fillId="0" borderId="12" xfId="0" applyNumberFormat="1" applyFont="1" applyFill="1" applyBorder="1" applyAlignment="1">
      <alignment horizontal="right" vertical="center" wrapText="1"/>
    </xf>
    <xf numFmtId="0" fontId="0" fillId="0" borderId="0" xfId="0" applyFill="1"/>
    <xf numFmtId="164" fontId="22" fillId="0" borderId="0" xfId="0" applyNumberFormat="1" applyFont="1" applyFill="1" applyBorder="1" applyAlignment="1">
      <alignment horizontal="right" vertical="center" wrapText="1"/>
    </xf>
    <xf numFmtId="164" fontId="22" fillId="0" borderId="15" xfId="0" applyNumberFormat="1" applyFont="1" applyFill="1" applyBorder="1" applyAlignment="1">
      <alignment horizontal="right" vertical="center" wrapText="1"/>
    </xf>
    <xf numFmtId="164" fontId="22" fillId="0" borderId="15" xfId="0" applyNumberFormat="1" applyFont="1" applyBorder="1" applyAlignment="1">
      <alignment horizontal="right" vertical="center" wrapText="1"/>
    </xf>
    <xf numFmtId="164" fontId="27" fillId="0" borderId="17" xfId="0" applyNumberFormat="1" applyFont="1" applyBorder="1" applyAlignment="1">
      <alignment horizontal="right" vertical="center" wrapText="1"/>
    </xf>
    <xf numFmtId="164" fontId="44" fillId="9" borderId="20" xfId="0" applyNumberFormat="1" applyFont="1" applyFill="1" applyBorder="1" applyAlignment="1">
      <alignment horizontal="right" vertical="center"/>
    </xf>
    <xf numFmtId="0" fontId="12" fillId="0" borderId="2" xfId="0" applyFont="1" applyBorder="1" applyProtection="1">
      <protection locked="0"/>
    </xf>
    <xf numFmtId="164" fontId="22" fillId="11" borderId="0" xfId="0" applyNumberFormat="1" applyFont="1" applyFill="1" applyBorder="1" applyAlignment="1">
      <alignment horizontal="right" vertical="center" wrapText="1"/>
    </xf>
    <xf numFmtId="164" fontId="27" fillId="11" borderId="15" xfId="0" applyNumberFormat="1" applyFont="1" applyFill="1" applyBorder="1" applyAlignment="1">
      <alignment horizontal="right" vertical="center" wrapText="1"/>
    </xf>
    <xf numFmtId="164" fontId="44" fillId="8" borderId="18" xfId="0" applyNumberFormat="1" applyFont="1" applyFill="1" applyBorder="1" applyAlignment="1">
      <alignment horizontal="right" vertical="center"/>
    </xf>
    <xf numFmtId="0" fontId="40" fillId="0" borderId="0" xfId="0" applyFont="1" applyAlignment="1">
      <alignment vertical="center"/>
    </xf>
    <xf numFmtId="0" fontId="40" fillId="12" borderId="0" xfId="0" applyFont="1" applyFill="1" applyAlignment="1">
      <alignment vertical="center"/>
    </xf>
    <xf numFmtId="164" fontId="45" fillId="7" borderId="11" xfId="0" applyNumberFormat="1" applyFont="1" applyFill="1" applyBorder="1" applyAlignment="1">
      <alignment horizontal="left" vertical="center" wrapText="1"/>
    </xf>
    <xf numFmtId="0" fontId="27" fillId="11" borderId="0" xfId="0" applyFont="1" applyFill="1" applyAlignment="1">
      <alignment horizontal="center" vertical="center" wrapText="1"/>
    </xf>
    <xf numFmtId="0" fontId="27" fillId="0" borderId="0" xfId="0" applyFont="1" applyAlignment="1">
      <alignment horizontal="center" vertical="center" wrapText="1"/>
    </xf>
    <xf numFmtId="0" fontId="26" fillId="0" borderId="0" xfId="0" applyFont="1"/>
    <xf numFmtId="0" fontId="40" fillId="0" borderId="0" xfId="0" applyFont="1" applyFill="1" applyAlignment="1">
      <alignment vertical="center"/>
    </xf>
    <xf numFmtId="0" fontId="3" fillId="0" borderId="2" xfId="0" applyFont="1" applyFill="1" applyBorder="1"/>
    <xf numFmtId="0" fontId="26" fillId="0" borderId="0" xfId="0" applyFont="1" applyAlignment="1">
      <alignment horizontal="center"/>
    </xf>
    <xf numFmtId="0" fontId="0" fillId="0" borderId="0" xfId="0" applyFont="1" applyFill="1" applyProtection="1">
      <protection locked="0"/>
    </xf>
    <xf numFmtId="0" fontId="3" fillId="0" borderId="0" xfId="0" applyFont="1" applyBorder="1"/>
    <xf numFmtId="164" fontId="27" fillId="0" borderId="0" xfId="0" applyNumberFormat="1" applyFont="1" applyBorder="1" applyAlignment="1">
      <alignment horizontal="right" vertical="center" wrapText="1"/>
    </xf>
    <xf numFmtId="164" fontId="29" fillId="8" borderId="13" xfId="0" applyNumberFormat="1" applyFont="1" applyFill="1" applyBorder="1" applyAlignment="1">
      <alignment horizontal="right" vertical="center"/>
    </xf>
    <xf numFmtId="164" fontId="22" fillId="11" borderId="15" xfId="0" applyNumberFormat="1" applyFont="1" applyFill="1" applyBorder="1" applyAlignment="1">
      <alignment horizontal="right" vertical="center" wrapText="1"/>
    </xf>
    <xf numFmtId="164" fontId="27" fillId="0" borderId="18" xfId="0" applyNumberFormat="1" applyFont="1" applyBorder="1" applyAlignment="1">
      <alignment horizontal="right" vertical="center" wrapText="1"/>
    </xf>
    <xf numFmtId="0" fontId="47" fillId="5" borderId="4" xfId="0" applyFont="1" applyFill="1" applyBorder="1" applyAlignment="1">
      <alignment vertical="center"/>
    </xf>
    <xf numFmtId="164" fontId="44" fillId="9" borderId="18" xfId="0" applyNumberFormat="1" applyFont="1" applyFill="1" applyBorder="1" applyAlignment="1">
      <alignment horizontal="right" vertical="center"/>
    </xf>
    <xf numFmtId="0" fontId="47" fillId="5" borderId="7" xfId="0" applyFont="1" applyFill="1" applyBorder="1" applyAlignment="1">
      <alignment vertical="center"/>
    </xf>
    <xf numFmtId="0" fontId="35" fillId="5" borderId="0" xfId="0" applyFont="1" applyFill="1" applyBorder="1" applyAlignment="1">
      <alignment vertical="center"/>
    </xf>
    <xf numFmtId="0" fontId="41" fillId="5" borderId="0" xfId="0" applyFont="1" applyFill="1" applyBorder="1" applyAlignment="1">
      <alignment vertical="center"/>
    </xf>
    <xf numFmtId="0" fontId="47" fillId="5" borderId="9" xfId="0" applyFont="1" applyFill="1" applyBorder="1" applyAlignment="1">
      <alignment vertical="center"/>
    </xf>
    <xf numFmtId="0" fontId="47" fillId="5" borderId="4" xfId="0" applyFont="1" applyFill="1" applyBorder="1" applyAlignment="1">
      <alignment vertical="center" wrapText="1"/>
    </xf>
    <xf numFmtId="0" fontId="7" fillId="0" borderId="0" xfId="0" applyFont="1" applyAlignment="1">
      <alignment vertical="center" wrapText="1"/>
    </xf>
    <xf numFmtId="166" fontId="30" fillId="0" borderId="15" xfId="3" applyNumberFormat="1" applyFont="1" applyBorder="1"/>
    <xf numFmtId="166" fontId="26" fillId="0" borderId="16" xfId="3" applyNumberFormat="1" applyFont="1" applyFill="1" applyBorder="1" applyAlignment="1">
      <alignment vertical="center"/>
    </xf>
    <xf numFmtId="0" fontId="24" fillId="0" borderId="0" xfId="0" applyFont="1" applyFill="1" applyBorder="1"/>
    <xf numFmtId="164" fontId="42" fillId="0" borderId="0" xfId="0" applyNumberFormat="1" applyFont="1" applyFill="1" applyBorder="1" applyAlignment="1">
      <alignment horizontal="right" vertical="center" wrapText="1"/>
    </xf>
    <xf numFmtId="0" fontId="2" fillId="0" borderId="0" xfId="0" applyFont="1" applyFill="1" applyBorder="1"/>
    <xf numFmtId="0" fontId="47" fillId="0" borderId="7" xfId="0" applyFont="1" applyFill="1" applyBorder="1" applyAlignment="1">
      <alignment vertical="center"/>
    </xf>
    <xf numFmtId="0" fontId="2" fillId="0" borderId="10" xfId="0" applyFont="1" applyFill="1" applyBorder="1" applyAlignment="1"/>
    <xf numFmtId="0" fontId="47" fillId="0" borderId="4" xfId="0" applyFont="1" applyFill="1" applyBorder="1" applyAlignment="1">
      <alignment vertical="center"/>
    </xf>
    <xf numFmtId="0" fontId="41" fillId="0" borderId="4" xfId="0" applyFont="1" applyFill="1" applyBorder="1" applyAlignment="1">
      <alignment vertical="center"/>
    </xf>
    <xf numFmtId="164" fontId="42" fillId="0" borderId="19" xfId="0" applyNumberFormat="1" applyFont="1" applyFill="1" applyBorder="1" applyAlignment="1">
      <alignment horizontal="right" vertical="center" wrapText="1"/>
    </xf>
    <xf numFmtId="0" fontId="40" fillId="0" borderId="0" xfId="0" applyFont="1" applyFill="1" applyBorder="1"/>
    <xf numFmtId="0" fontId="19" fillId="0" borderId="0" xfId="0" applyFont="1" applyFill="1" applyBorder="1"/>
    <xf numFmtId="164" fontId="43" fillId="0" borderId="15" xfId="0" applyNumberFormat="1" applyFont="1" applyFill="1" applyBorder="1" applyAlignment="1">
      <alignment horizontal="right" vertical="center" wrapText="1"/>
    </xf>
    <xf numFmtId="0" fontId="3" fillId="0" borderId="0" xfId="0" applyFont="1" applyFill="1" applyBorder="1"/>
    <xf numFmtId="164" fontId="43" fillId="0" borderId="0" xfId="0" applyNumberFormat="1" applyFont="1" applyFill="1" applyBorder="1" applyAlignment="1">
      <alignment horizontal="right" vertical="center" wrapText="1"/>
    </xf>
    <xf numFmtId="164" fontId="43" fillId="0" borderId="18" xfId="0" applyNumberFormat="1" applyFont="1" applyFill="1" applyBorder="1" applyAlignment="1">
      <alignment horizontal="right" vertical="center" wrapText="1"/>
    </xf>
    <xf numFmtId="0" fontId="31" fillId="12" borderId="21" xfId="3" applyFont="1" applyFill="1" applyBorder="1"/>
    <xf numFmtId="0" fontId="30" fillId="0" borderId="22" xfId="3" applyFont="1" applyBorder="1"/>
    <xf numFmtId="166" fontId="30" fillId="0" borderId="22" xfId="3" applyNumberFormat="1" applyFont="1" applyBorder="1"/>
    <xf numFmtId="166" fontId="30" fillId="0" borderId="17" xfId="3" applyNumberFormat="1" applyFont="1" applyBorder="1"/>
    <xf numFmtId="0" fontId="27" fillId="0" borderId="0" xfId="0" applyFont="1" applyFill="1" applyAlignment="1">
      <alignment horizontal="center" vertical="center" wrapText="1"/>
    </xf>
    <xf numFmtId="0" fontId="31" fillId="0" borderId="16" xfId="3" applyFont="1" applyBorder="1" applyAlignment="1">
      <alignment horizontal="center"/>
    </xf>
    <xf numFmtId="0" fontId="31" fillId="0" borderId="15" xfId="3" applyFont="1" applyFill="1" applyBorder="1"/>
    <xf numFmtId="164" fontId="27" fillId="0" borderId="15" xfId="0" applyNumberFormat="1" applyFont="1" applyFill="1" applyBorder="1" applyAlignment="1">
      <alignment horizontal="right" vertical="center" wrapText="1"/>
    </xf>
    <xf numFmtId="0" fontId="0" fillId="0" borderId="0" xfId="0"/>
    <xf numFmtId="166" fontId="31" fillId="0" borderId="16" xfId="3" applyNumberFormat="1" applyFont="1" applyBorder="1" applyAlignment="1">
      <alignment horizontal="center"/>
    </xf>
    <xf numFmtId="0" fontId="30" fillId="0" borderId="0" xfId="3" applyFont="1"/>
    <xf numFmtId="0" fontId="20" fillId="0" borderId="15" xfId="3" applyFont="1" applyBorder="1" applyAlignment="1">
      <alignment vertical="center"/>
    </xf>
    <xf numFmtId="166" fontId="24" fillId="0" borderId="16" xfId="3" applyNumberFormat="1" applyFont="1" applyFill="1" applyBorder="1" applyAlignment="1">
      <alignment vertical="center"/>
    </xf>
    <xf numFmtId="0" fontId="20" fillId="0" borderId="15" xfId="4" applyFont="1" applyBorder="1"/>
    <xf numFmtId="0" fontId="30" fillId="0" borderId="15" xfId="3" applyFont="1" applyBorder="1"/>
    <xf numFmtId="166" fontId="24" fillId="16" borderId="16" xfId="3" applyNumberFormat="1" applyFont="1" applyFill="1" applyBorder="1" applyAlignment="1">
      <alignment vertical="center"/>
    </xf>
    <xf numFmtId="0" fontId="34" fillId="0" borderId="15" xfId="3" applyFont="1" applyBorder="1" applyAlignment="1">
      <alignment vertical="center"/>
    </xf>
    <xf numFmtId="0" fontId="31" fillId="12" borderId="15" xfId="3" applyFont="1" applyFill="1" applyBorder="1"/>
    <xf numFmtId="166" fontId="26" fillId="14" borderId="16" xfId="3" applyNumberFormat="1" applyFont="1" applyFill="1" applyBorder="1" applyAlignment="1">
      <alignment vertical="center"/>
    </xf>
    <xf numFmtId="0" fontId="48" fillId="0" borderId="0" xfId="3" applyFont="1"/>
    <xf numFmtId="0" fontId="7" fillId="0" borderId="2" xfId="0" applyFont="1" applyFill="1" applyBorder="1" applyProtection="1">
      <protection locked="0"/>
    </xf>
    <xf numFmtId="164" fontId="43" fillId="0" borderId="15" xfId="0" applyNumberFormat="1" applyFont="1" applyBorder="1" applyAlignment="1">
      <alignment horizontal="right" vertical="center" wrapText="1"/>
    </xf>
    <xf numFmtId="0" fontId="2" fillId="0" borderId="5" xfId="0" applyFont="1" applyFill="1" applyBorder="1"/>
    <xf numFmtId="0" fontId="0" fillId="0" borderId="0" xfId="0" applyFont="1" applyFill="1" applyBorder="1" applyProtection="1">
      <protection locked="0"/>
    </xf>
    <xf numFmtId="0" fontId="4" fillId="0" borderId="0" xfId="0" applyFont="1" applyFill="1" applyBorder="1" applyAlignment="1">
      <alignment vertical="center"/>
    </xf>
    <xf numFmtId="0" fontId="2" fillId="0" borderId="2" xfId="0" applyFont="1" applyFill="1" applyBorder="1" applyAlignment="1">
      <alignment wrapText="1"/>
    </xf>
    <xf numFmtId="0" fontId="2" fillId="0" borderId="0" xfId="0" applyFont="1" applyFill="1" applyBorder="1" applyAlignment="1">
      <alignment wrapText="1"/>
    </xf>
    <xf numFmtId="164" fontId="42" fillId="11" borderId="12" xfId="0" applyNumberFormat="1" applyFont="1" applyFill="1" applyBorder="1" applyAlignment="1">
      <alignment horizontal="right" vertical="center" wrapText="1"/>
    </xf>
    <xf numFmtId="164" fontId="42" fillId="11" borderId="19" xfId="0" applyNumberFormat="1" applyFont="1" applyFill="1" applyBorder="1" applyAlignment="1">
      <alignment horizontal="right" vertical="center" wrapText="1"/>
    </xf>
    <xf numFmtId="164" fontId="43" fillId="11" borderId="17" xfId="0" applyNumberFormat="1" applyFont="1" applyFill="1" applyBorder="1" applyAlignment="1">
      <alignment horizontal="right" vertical="center" wrapText="1"/>
    </xf>
    <xf numFmtId="0" fontId="24" fillId="11" borderId="0" xfId="0" applyFont="1" applyFill="1" applyBorder="1"/>
    <xf numFmtId="164" fontId="42" fillId="11" borderId="0" xfId="0" applyNumberFormat="1" applyFont="1" applyFill="1" applyBorder="1" applyAlignment="1">
      <alignment horizontal="right" vertical="center" wrapText="1"/>
    </xf>
    <xf numFmtId="164" fontId="43" fillId="11" borderId="15" xfId="0" applyNumberFormat="1" applyFont="1" applyFill="1" applyBorder="1" applyAlignment="1">
      <alignment horizontal="right" vertical="center" wrapText="1"/>
    </xf>
    <xf numFmtId="164" fontId="36" fillId="11" borderId="18" xfId="0" applyNumberFormat="1" applyFont="1" applyFill="1" applyBorder="1" applyAlignment="1">
      <alignment horizontal="right" vertical="center"/>
    </xf>
    <xf numFmtId="164" fontId="43" fillId="11" borderId="0" xfId="0" applyNumberFormat="1" applyFont="1" applyFill="1" applyBorder="1" applyAlignment="1">
      <alignment horizontal="right" vertical="center" wrapText="1"/>
    </xf>
    <xf numFmtId="164" fontId="43" fillId="11" borderId="18" xfId="0" applyNumberFormat="1" applyFont="1" applyFill="1" applyBorder="1" applyAlignment="1">
      <alignment horizontal="right" vertical="center" wrapText="1"/>
    </xf>
    <xf numFmtId="0" fontId="20" fillId="0" borderId="0" xfId="3" applyFont="1" applyBorder="1" applyAlignment="1">
      <alignment vertical="center"/>
    </xf>
    <xf numFmtId="166" fontId="26" fillId="0" borderId="0" xfId="3" applyNumberFormat="1" applyFont="1" applyFill="1" applyBorder="1" applyAlignment="1">
      <alignment vertical="center"/>
    </xf>
    <xf numFmtId="0" fontId="34" fillId="0" borderId="0" xfId="3" applyFont="1" applyBorder="1" applyAlignment="1">
      <alignment vertical="center"/>
    </xf>
    <xf numFmtId="0" fontId="49" fillId="0" borderId="0" xfId="0" applyFont="1" applyAlignment="1">
      <alignment horizontal="center" vertical="center"/>
    </xf>
    <xf numFmtId="0" fontId="50" fillId="0" borderId="0" xfId="3" applyFont="1" applyAlignment="1">
      <alignment horizontal="center"/>
    </xf>
    <xf numFmtId="0" fontId="30" fillId="0" borderId="0" xfId="3" applyFont="1" applyBorder="1"/>
    <xf numFmtId="166" fontId="30" fillId="0" borderId="0" xfId="3" applyNumberFormat="1" applyFont="1" applyBorder="1"/>
    <xf numFmtId="0" fontId="30" fillId="0" borderId="17" xfId="3" applyFont="1" applyBorder="1"/>
    <xf numFmtId="0" fontId="35" fillId="0" borderId="0" xfId="0" applyFont="1" applyBorder="1"/>
    <xf numFmtId="166" fontId="26" fillId="14" borderId="23" xfId="3" applyNumberFormat="1" applyFont="1" applyFill="1" applyBorder="1" applyAlignment="1">
      <alignment vertical="center"/>
    </xf>
    <xf numFmtId="0" fontId="48" fillId="17" borderId="0" xfId="3" applyFont="1" applyFill="1"/>
    <xf numFmtId="166" fontId="31" fillId="17" borderId="16" xfId="3" applyNumberFormat="1" applyFont="1" applyFill="1" applyBorder="1"/>
    <xf numFmtId="166" fontId="26" fillId="17" borderId="16" xfId="3" applyNumberFormat="1" applyFont="1" applyFill="1" applyBorder="1" applyAlignment="1">
      <alignment vertical="center"/>
    </xf>
    <xf numFmtId="41" fontId="35" fillId="0" borderId="0" xfId="0" applyNumberFormat="1" applyFont="1"/>
    <xf numFmtId="0" fontId="19" fillId="0" borderId="2" xfId="0" applyFont="1" applyFill="1" applyBorder="1"/>
    <xf numFmtId="164" fontId="52" fillId="0" borderId="12" xfId="0" applyNumberFormat="1" applyFont="1" applyFill="1" applyBorder="1" applyAlignment="1">
      <alignment horizontal="right" vertical="center" wrapText="1"/>
    </xf>
    <xf numFmtId="41" fontId="52" fillId="0" borderId="12" xfId="0" applyNumberFormat="1" applyFont="1" applyFill="1" applyBorder="1" applyAlignment="1">
      <alignment horizontal="right" vertical="center" wrapText="1"/>
    </xf>
    <xf numFmtId="41" fontId="0" fillId="0" borderId="0" xfId="0" applyNumberFormat="1" applyFont="1" applyFill="1"/>
    <xf numFmtId="0" fontId="52" fillId="0" borderId="12" xfId="0" applyFont="1" applyBorder="1" applyAlignment="1">
      <alignment horizontal="left" vertical="center" wrapText="1"/>
    </xf>
    <xf numFmtId="167" fontId="51" fillId="0" borderId="0" xfId="5" applyNumberFormat="1" applyFont="1" applyFill="1" applyBorder="1" applyAlignment="1">
      <alignment horizontal="right" vertical="center" wrapText="1"/>
    </xf>
    <xf numFmtId="0" fontId="53" fillId="0" borderId="0" xfId="0" applyFont="1" applyAlignment="1">
      <alignment vertical="center"/>
    </xf>
    <xf numFmtId="164" fontId="22" fillId="0" borderId="17" xfId="0" applyNumberFormat="1" applyFont="1" applyBorder="1" applyAlignment="1">
      <alignment horizontal="right" vertical="center" wrapText="1"/>
    </xf>
    <xf numFmtId="0" fontId="0" fillId="0" borderId="0" xfId="0" applyFont="1" applyFill="1" applyBorder="1"/>
    <xf numFmtId="0" fontId="19" fillId="0" borderId="2" xfId="0" applyFont="1" applyBorder="1" applyAlignment="1">
      <alignment horizontal="left" indent="2"/>
    </xf>
    <xf numFmtId="41" fontId="22" fillId="11" borderId="12" xfId="0" applyNumberFormat="1" applyFont="1" applyFill="1" applyBorder="1" applyAlignment="1">
      <alignment horizontal="right" vertical="center" wrapText="1"/>
    </xf>
    <xf numFmtId="41" fontId="22" fillId="0" borderId="12" xfId="0" applyNumberFormat="1" applyFont="1" applyBorder="1" applyAlignment="1">
      <alignment horizontal="right" vertical="center" wrapText="1"/>
    </xf>
    <xf numFmtId="41" fontId="22" fillId="11" borderId="0" xfId="0" applyNumberFormat="1" applyFont="1" applyFill="1" applyBorder="1" applyAlignment="1">
      <alignment horizontal="right" vertical="center" wrapText="1"/>
    </xf>
    <xf numFmtId="41" fontId="22" fillId="0" borderId="0" xfId="0" applyNumberFormat="1" applyFont="1" applyBorder="1" applyAlignment="1">
      <alignment horizontal="right" vertical="center" wrapText="1"/>
    </xf>
    <xf numFmtId="41" fontId="22" fillId="11" borderId="15" xfId="0" applyNumberFormat="1" applyFont="1" applyFill="1" applyBorder="1" applyAlignment="1">
      <alignment horizontal="right" vertical="center" wrapText="1"/>
    </xf>
    <xf numFmtId="41" fontId="22" fillId="0" borderId="15" xfId="0" applyNumberFormat="1" applyFont="1" applyBorder="1" applyAlignment="1">
      <alignment horizontal="right" vertical="center" wrapText="1"/>
    </xf>
    <xf numFmtId="0" fontId="4" fillId="0" borderId="2" xfId="0" applyFont="1" applyFill="1" applyBorder="1"/>
    <xf numFmtId="0" fontId="7" fillId="0" borderId="0" xfId="0" applyFont="1" applyAlignment="1">
      <alignment vertical="center"/>
    </xf>
    <xf numFmtId="0" fontId="19" fillId="0" borderId="0" xfId="0" applyFont="1" applyBorder="1" applyAlignment="1">
      <alignment horizontal="left" indent="2"/>
    </xf>
    <xf numFmtId="164" fontId="22" fillId="0" borderId="19" xfId="0" applyNumberFormat="1" applyFont="1" applyFill="1" applyBorder="1" applyAlignment="1">
      <alignment horizontal="right" vertical="center" wrapText="1"/>
    </xf>
    <xf numFmtId="164" fontId="27" fillId="0" borderId="0" xfId="0" applyNumberFormat="1" applyFont="1" applyFill="1" applyBorder="1" applyAlignment="1">
      <alignment horizontal="right" vertical="center" wrapText="1"/>
    </xf>
    <xf numFmtId="164" fontId="22" fillId="0" borderId="22" xfId="0" applyNumberFormat="1" applyFont="1" applyBorder="1" applyAlignment="1">
      <alignment horizontal="right" vertical="center" wrapText="1"/>
    </xf>
    <xf numFmtId="164" fontId="0" fillId="0" borderId="0" xfId="0" applyNumberFormat="1" applyFont="1"/>
    <xf numFmtId="0" fontId="52" fillId="0" borderId="0" xfId="0" applyFont="1" applyBorder="1" applyAlignment="1">
      <alignment horizontal="left" vertical="center" wrapText="1"/>
    </xf>
    <xf numFmtId="0" fontId="22" fillId="0" borderId="0" xfId="0" applyFont="1" applyBorder="1" applyAlignment="1">
      <alignment horizontal="right" vertical="center" wrapText="1"/>
    </xf>
    <xf numFmtId="164" fontId="16" fillId="7" borderId="0" xfId="0" applyNumberFormat="1" applyFont="1" applyFill="1" applyBorder="1" applyAlignment="1">
      <alignment horizontal="left" vertical="center" wrapText="1"/>
    </xf>
    <xf numFmtId="164" fontId="45" fillId="7" borderId="0" xfId="0" applyNumberFormat="1" applyFont="1" applyFill="1" applyBorder="1" applyAlignment="1">
      <alignment horizontal="left" vertical="center" wrapText="1"/>
    </xf>
    <xf numFmtId="164" fontId="43" fillId="0" borderId="0" xfId="0" applyNumberFormat="1" applyFont="1" applyBorder="1" applyAlignment="1">
      <alignment horizontal="right" vertical="center" wrapText="1"/>
    </xf>
    <xf numFmtId="164" fontId="54" fillId="7" borderId="0" xfId="0" applyNumberFormat="1" applyFont="1" applyFill="1" applyBorder="1" applyAlignment="1">
      <alignment horizontal="left" vertical="center" wrapText="1"/>
    </xf>
    <xf numFmtId="164" fontId="36" fillId="7" borderId="0" xfId="0" applyNumberFormat="1" applyFont="1" applyFill="1" applyBorder="1" applyAlignment="1">
      <alignment horizontal="center" vertical="center" wrapText="1"/>
    </xf>
    <xf numFmtId="0" fontId="37" fillId="0" borderId="0" xfId="6" applyFill="1"/>
    <xf numFmtId="0" fontId="56" fillId="0" borderId="0" xfId="6" applyFont="1" applyFill="1" applyAlignment="1">
      <alignment horizontal="left" wrapText="1"/>
    </xf>
    <xf numFmtId="0" fontId="37" fillId="0" borderId="0" xfId="6" applyFont="1" applyFill="1"/>
    <xf numFmtId="0" fontId="37" fillId="0" borderId="0" xfId="6" applyFill="1" applyAlignment="1"/>
    <xf numFmtId="0" fontId="61" fillId="18" borderId="16" xfId="6" applyFont="1" applyFill="1" applyBorder="1" applyAlignment="1">
      <alignment horizontal="center" vertical="center" wrapText="1"/>
    </xf>
    <xf numFmtId="0" fontId="63" fillId="18" borderId="16" xfId="6" applyFont="1" applyFill="1" applyBorder="1" applyAlignment="1">
      <alignment horizontal="center" vertical="center" wrapText="1"/>
    </xf>
    <xf numFmtId="0" fontId="64" fillId="18" borderId="16" xfId="6" applyFont="1" applyFill="1" applyBorder="1" applyAlignment="1">
      <alignment horizontal="center" vertical="center" wrapText="1"/>
    </xf>
    <xf numFmtId="0" fontId="37" fillId="0" borderId="23" xfId="6" applyFill="1" applyBorder="1"/>
    <xf numFmtId="0" fontId="37" fillId="0" borderId="23" xfId="6" applyFill="1" applyBorder="1" applyAlignment="1">
      <alignment horizontal="center"/>
    </xf>
    <xf numFmtId="0" fontId="37" fillId="0" borderId="16" xfId="6" applyFill="1" applyBorder="1"/>
    <xf numFmtId="164" fontId="42" fillId="16" borderId="0" xfId="0" applyNumberFormat="1" applyFont="1" applyFill="1" applyBorder="1" applyAlignment="1">
      <alignment horizontal="right" vertical="center" wrapText="1"/>
    </xf>
    <xf numFmtId="164" fontId="27" fillId="0" borderId="17" xfId="0" applyNumberFormat="1" applyFont="1" applyFill="1" applyBorder="1" applyAlignment="1">
      <alignment horizontal="right" vertical="center" wrapText="1"/>
    </xf>
    <xf numFmtId="164" fontId="22" fillId="0" borderId="17" xfId="0" applyNumberFormat="1" applyFont="1" applyFill="1" applyBorder="1" applyAlignment="1">
      <alignment horizontal="right" vertical="center" wrapText="1"/>
    </xf>
    <xf numFmtId="0" fontId="0" fillId="0" borderId="0" xfId="0" applyAlignment="1">
      <alignment horizontal="right" vertical="top"/>
    </xf>
    <xf numFmtId="0" fontId="0" fillId="0" borderId="0" xfId="0" applyAlignment="1">
      <alignment vertical="top"/>
    </xf>
    <xf numFmtId="0" fontId="68" fillId="0" borderId="23" xfId="0" applyFont="1" applyFill="1" applyBorder="1" applyAlignment="1">
      <alignment horizontal="left" vertical="center" wrapText="1"/>
    </xf>
    <xf numFmtId="0" fontId="26" fillId="0" borderId="27" xfId="0" applyFont="1" applyFill="1" applyBorder="1" applyAlignment="1">
      <alignment horizontal="left" vertical="center"/>
    </xf>
    <xf numFmtId="0" fontId="26" fillId="0" borderId="17" xfId="0" applyFont="1" applyFill="1" applyBorder="1" applyAlignment="1">
      <alignment horizontal="left" vertical="center"/>
    </xf>
    <xf numFmtId="0" fontId="26" fillId="0" borderId="17" xfId="0" applyFont="1" applyFill="1" applyBorder="1" applyAlignment="1">
      <alignment horizontal="center" vertical="center" wrapText="1"/>
    </xf>
    <xf numFmtId="0" fontId="26" fillId="0" borderId="17" xfId="0" applyFont="1" applyFill="1" applyBorder="1" applyAlignment="1">
      <alignment horizontal="left" vertical="center" wrapText="1"/>
    </xf>
    <xf numFmtId="0" fontId="47" fillId="0" borderId="17" xfId="0" applyFont="1" applyFill="1" applyBorder="1" applyAlignment="1" applyProtection="1">
      <alignment horizontal="left" vertical="center" wrapText="1"/>
      <protection locked="0"/>
    </xf>
    <xf numFmtId="0" fontId="47" fillId="0" borderId="28" xfId="0" applyFont="1" applyFill="1" applyBorder="1" applyAlignment="1" applyProtection="1">
      <alignment horizontal="left" vertical="center" wrapText="1"/>
      <protection locked="0"/>
    </xf>
    <xf numFmtId="0" fontId="72" fillId="0" borderId="0" xfId="0" applyFont="1" applyAlignment="1">
      <alignment vertical="top"/>
    </xf>
    <xf numFmtId="0" fontId="0" fillId="0" borderId="16" xfId="0" applyFill="1" applyBorder="1" applyAlignment="1">
      <alignment vertical="center" wrapText="1"/>
    </xf>
    <xf numFmtId="0" fontId="68" fillId="0" borderId="0" xfId="0" applyFont="1" applyFill="1" applyAlignment="1">
      <alignment vertical="top"/>
    </xf>
    <xf numFmtId="0" fontId="0" fillId="0" borderId="0" xfId="0" applyFill="1" applyAlignment="1">
      <alignment horizontal="right" vertical="top"/>
    </xf>
    <xf numFmtId="0" fontId="73" fillId="0" borderId="16" xfId="0" applyFont="1" applyFill="1" applyBorder="1" applyAlignment="1" applyProtection="1">
      <alignment vertical="center" wrapText="1"/>
    </xf>
    <xf numFmtId="0" fontId="0" fillId="0" borderId="0" xfId="0" applyFill="1" applyAlignment="1">
      <alignment vertical="top"/>
    </xf>
    <xf numFmtId="0" fontId="75" fillId="0" borderId="0" xfId="0" applyFont="1" applyAlignment="1">
      <alignment horizontal="right" vertical="top"/>
    </xf>
    <xf numFmtId="0" fontId="0" fillId="0" borderId="31" xfId="0" applyFont="1" applyFill="1" applyBorder="1" applyAlignment="1">
      <alignment horizontal="left" vertical="center" wrapText="1"/>
    </xf>
    <xf numFmtId="0" fontId="26" fillId="0" borderId="3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2" xfId="0" applyFont="1" applyFill="1" applyBorder="1" applyAlignment="1">
      <alignment horizontal="left" vertical="center" wrapText="1"/>
    </xf>
    <xf numFmtId="0" fontId="75" fillId="0" borderId="0" xfId="0" applyFont="1" applyAlignment="1">
      <alignment vertical="top"/>
    </xf>
    <xf numFmtId="0" fontId="78" fillId="0" borderId="31"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28" xfId="0" applyFont="1" applyFill="1" applyBorder="1" applyAlignment="1">
      <alignment horizontal="lef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31" xfId="0" applyBorder="1" applyAlignment="1">
      <alignment vertical="center" wrapText="1"/>
    </xf>
    <xf numFmtId="0" fontId="80" fillId="0" borderId="31" xfId="0" applyFont="1" applyBorder="1" applyAlignment="1">
      <alignment vertical="center" wrapText="1"/>
    </xf>
    <xf numFmtId="0" fontId="36" fillId="0" borderId="17" xfId="0" applyFont="1" applyFill="1" applyBorder="1" applyAlignment="1">
      <alignment horizontal="center" vertical="center" wrapText="1"/>
    </xf>
    <xf numFmtId="0" fontId="80" fillId="0" borderId="34" xfId="0" applyFont="1" applyFill="1" applyBorder="1" applyAlignment="1">
      <alignment horizontal="left" vertical="top" wrapText="1"/>
    </xf>
    <xf numFmtId="0" fontId="26" fillId="0" borderId="35" xfId="0" applyFont="1" applyFill="1" applyBorder="1" applyAlignment="1">
      <alignment horizontal="left" vertical="center"/>
    </xf>
    <xf numFmtId="0" fontId="26" fillId="0" borderId="36" xfId="0" applyFont="1" applyFill="1" applyBorder="1" applyAlignment="1">
      <alignment horizontal="left" vertical="center"/>
    </xf>
    <xf numFmtId="0" fontId="26" fillId="0" borderId="36" xfId="0" applyFont="1" applyFill="1" applyBorder="1" applyAlignment="1">
      <alignment horizontal="center" vertical="center" wrapText="1"/>
    </xf>
    <xf numFmtId="0" fontId="26" fillId="0" borderId="36" xfId="0" applyFont="1" applyFill="1" applyBorder="1" applyAlignment="1">
      <alignment horizontal="left" vertical="center" wrapText="1"/>
    </xf>
    <xf numFmtId="0" fontId="36" fillId="0" borderId="36" xfId="0" applyFont="1" applyFill="1" applyBorder="1" applyAlignment="1">
      <alignment horizontal="center" vertical="center" wrapText="1"/>
    </xf>
    <xf numFmtId="0" fontId="65" fillId="0" borderId="37" xfId="0" applyFont="1" applyFill="1" applyBorder="1" applyAlignment="1">
      <alignment horizontal="left" vertical="center" wrapText="1"/>
    </xf>
    <xf numFmtId="0" fontId="78" fillId="0" borderId="23" xfId="0" applyFont="1" applyFill="1" applyBorder="1" applyAlignment="1">
      <alignment horizontal="left" vertical="top" wrapText="1"/>
    </xf>
    <xf numFmtId="0" fontId="80" fillId="0" borderId="38" xfId="0" applyFont="1" applyBorder="1" applyAlignment="1">
      <alignment vertical="top" wrapText="1"/>
    </xf>
    <xf numFmtId="0" fontId="26" fillId="0" borderId="39"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2" xfId="0" applyFont="1" applyFill="1" applyBorder="1" applyAlignment="1">
      <alignment horizontal="center" vertical="center" wrapText="1"/>
    </xf>
    <xf numFmtId="0" fontId="26" fillId="0" borderId="22" xfId="0" applyFont="1" applyFill="1" applyBorder="1" applyAlignment="1">
      <alignment horizontal="left" vertical="center" wrapText="1"/>
    </xf>
    <xf numFmtId="0" fontId="36" fillId="0" borderId="22" xfId="0" applyFont="1" applyFill="1" applyBorder="1" applyAlignment="1">
      <alignment horizontal="center" vertical="center" wrapText="1"/>
    </xf>
    <xf numFmtId="0" fontId="65" fillId="0" borderId="40" xfId="0" applyFont="1" applyFill="1" applyBorder="1" applyAlignment="1">
      <alignment horizontal="left" vertical="center" wrapText="1"/>
    </xf>
    <xf numFmtId="0" fontId="78" fillId="0" borderId="27" xfId="0" applyFont="1" applyBorder="1" applyAlignment="1">
      <alignment vertical="top" wrapText="1"/>
    </xf>
    <xf numFmtId="0" fontId="20" fillId="0" borderId="27" xfId="0" applyFont="1" applyBorder="1" applyAlignment="1">
      <alignment vertical="center" wrapText="1"/>
    </xf>
    <xf numFmtId="0" fontId="20" fillId="0" borderId="24" xfId="0" applyFont="1" applyBorder="1" applyAlignment="1">
      <alignment vertical="center" wrapText="1"/>
    </xf>
    <xf numFmtId="0" fontId="26" fillId="0" borderId="24"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5"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75" fillId="19" borderId="33" xfId="0" applyFont="1" applyFill="1" applyBorder="1" applyAlignment="1">
      <alignment horizontal="left" vertical="center"/>
    </xf>
    <xf numFmtId="0" fontId="0" fillId="0" borderId="31" xfId="0" applyFill="1" applyBorder="1" applyAlignment="1">
      <alignment vertical="center" wrapText="1"/>
    </xf>
    <xf numFmtId="0" fontId="26" fillId="0" borderId="31"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78" fillId="0" borderId="27" xfId="0" applyFont="1" applyBorder="1" applyAlignment="1">
      <alignment vertical="center" wrapText="1"/>
    </xf>
    <xf numFmtId="0" fontId="46" fillId="19" borderId="41" xfId="0" applyFont="1" applyFill="1" applyBorder="1" applyAlignment="1">
      <alignment horizontal="left" vertical="center"/>
    </xf>
    <xf numFmtId="0" fontId="0" fillId="0" borderId="39" xfId="0" applyFont="1" applyBorder="1" applyAlignment="1">
      <alignment vertical="top" wrapText="1"/>
    </xf>
    <xf numFmtId="0" fontId="78" fillId="0" borderId="31" xfId="0" applyFont="1" applyBorder="1" applyAlignment="1">
      <alignment vertical="top" wrapText="1"/>
    </xf>
    <xf numFmtId="0" fontId="46" fillId="19" borderId="33" xfId="0" applyFont="1" applyFill="1" applyBorder="1" applyAlignment="1">
      <alignment horizontal="left" vertical="center"/>
    </xf>
    <xf numFmtId="0" fontId="0" fillId="0" borderId="31" xfId="0" applyFont="1" applyBorder="1" applyAlignment="1">
      <alignment vertical="top" wrapText="1"/>
    </xf>
    <xf numFmtId="0" fontId="36" fillId="0" borderId="0"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0" fillId="0" borderId="38" xfId="0" applyBorder="1" applyAlignment="1">
      <alignment vertical="top" wrapText="1"/>
    </xf>
    <xf numFmtId="0" fontId="78" fillId="0" borderId="23" xfId="0" applyFont="1" applyBorder="1" applyAlignment="1">
      <alignment vertical="top" wrapText="1"/>
    </xf>
    <xf numFmtId="0" fontId="0" fillId="0" borderId="27" xfId="0" applyBorder="1" applyAlignment="1">
      <alignment vertical="top"/>
    </xf>
    <xf numFmtId="0" fontId="0" fillId="0" borderId="17" xfId="0" applyBorder="1" applyAlignment="1">
      <alignment vertical="top"/>
    </xf>
    <xf numFmtId="0" fontId="0" fillId="0" borderId="28" xfId="0" applyBorder="1" applyAlignment="1">
      <alignment vertical="top"/>
    </xf>
    <xf numFmtId="0" fontId="75" fillId="0" borderId="0" xfId="0" applyFont="1" applyAlignment="1">
      <alignment horizontal="left" vertical="top"/>
    </xf>
    <xf numFmtId="0" fontId="26" fillId="0" borderId="18" xfId="0" applyFont="1" applyFill="1" applyBorder="1" applyAlignment="1">
      <alignment horizontal="left" vertical="center"/>
    </xf>
    <xf numFmtId="0" fontId="26" fillId="0" borderId="18" xfId="0" applyFont="1" applyFill="1" applyBorder="1" applyAlignment="1">
      <alignment horizontal="center" vertical="center" wrapText="1"/>
    </xf>
    <xf numFmtId="0" fontId="26" fillId="0" borderId="43" xfId="0" applyFont="1" applyFill="1" applyBorder="1" applyAlignment="1">
      <alignment horizontal="left" vertical="center" wrapText="1"/>
    </xf>
    <xf numFmtId="0" fontId="66" fillId="0" borderId="31" xfId="0" applyFont="1" applyFill="1" applyBorder="1" applyAlignment="1">
      <alignment horizontal="left" vertical="top" wrapText="1"/>
    </xf>
    <xf numFmtId="0" fontId="66" fillId="0" borderId="0" xfId="0" applyFont="1" applyFill="1" applyBorder="1" applyAlignment="1">
      <alignment horizontal="left" vertical="top" wrapText="1"/>
    </xf>
    <xf numFmtId="0" fontId="0" fillId="20" borderId="31" xfId="0" applyFill="1" applyBorder="1" applyAlignment="1">
      <alignment vertical="top"/>
    </xf>
    <xf numFmtId="0" fontId="0" fillId="20" borderId="0" xfId="0" applyFill="1" applyBorder="1" applyAlignment="1">
      <alignment vertical="top"/>
    </xf>
    <xf numFmtId="0" fontId="0" fillId="20" borderId="0" xfId="0" applyFill="1"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66" fillId="0" borderId="31" xfId="0" applyFont="1" applyFill="1" applyBorder="1"/>
    <xf numFmtId="0" fontId="66" fillId="0" borderId="0" xfId="0" applyFont="1" applyFill="1" applyBorder="1"/>
    <xf numFmtId="0" fontId="0" fillId="0" borderId="0" xfId="0" applyBorder="1" applyAlignment="1" applyProtection="1">
      <alignment vertical="top"/>
      <protection locked="0"/>
    </xf>
    <xf numFmtId="0" fontId="66" fillId="19" borderId="26" xfId="0" applyFont="1" applyFill="1" applyBorder="1" applyAlignment="1"/>
    <xf numFmtId="0" fontId="66" fillId="19" borderId="20" xfId="0" applyFont="1" applyFill="1" applyBorder="1" applyAlignment="1"/>
    <xf numFmtId="0" fontId="66" fillId="19" borderId="33" xfId="0" applyFont="1" applyFill="1" applyBorder="1" applyAlignment="1"/>
    <xf numFmtId="0" fontId="26" fillId="0" borderId="20" xfId="0" applyFont="1" applyBorder="1" applyAlignment="1">
      <alignment vertical="center"/>
    </xf>
    <xf numFmtId="0" fontId="0" fillId="0" borderId="0" xfId="0" applyFill="1" applyBorder="1" applyAlignment="1">
      <alignment vertical="top"/>
    </xf>
    <xf numFmtId="0" fontId="0" fillId="0" borderId="32" xfId="0" applyFill="1" applyBorder="1" applyAlignment="1">
      <alignment vertical="top"/>
    </xf>
    <xf numFmtId="0" fontId="26" fillId="0" borderId="0" xfId="0" applyFont="1" applyBorder="1" applyAlignment="1" applyProtection="1">
      <alignment horizontal="left" vertical="top" wrapText="1"/>
      <protection locked="0"/>
    </xf>
    <xf numFmtId="0" fontId="26" fillId="20" borderId="0" xfId="0" applyFont="1" applyFill="1" applyBorder="1" applyAlignment="1">
      <alignment horizontal="left" vertical="top" wrapText="1"/>
    </xf>
    <xf numFmtId="0" fontId="0" fillId="0" borderId="0" xfId="0" applyAlignment="1" applyProtection="1">
      <alignment vertical="top"/>
    </xf>
    <xf numFmtId="0" fontId="75" fillId="0" borderId="0" xfId="0" applyFont="1" applyAlignment="1" applyProtection="1">
      <alignment vertical="top"/>
    </xf>
    <xf numFmtId="0" fontId="26" fillId="0" borderId="0" xfId="0" applyFont="1" applyAlignment="1" applyProtection="1">
      <alignment vertical="top" wrapText="1"/>
    </xf>
    <xf numFmtId="0" fontId="66" fillId="19" borderId="38" xfId="0" applyFont="1" applyFill="1" applyBorder="1" applyAlignment="1" applyProtection="1"/>
    <xf numFmtId="0" fontId="26" fillId="21" borderId="0" xfId="0" applyFont="1" applyFill="1" applyAlignment="1" applyProtection="1">
      <alignment vertical="center"/>
    </xf>
    <xf numFmtId="0" fontId="26" fillId="0" borderId="0" xfId="0" applyFont="1" applyAlignment="1" applyProtection="1">
      <alignment vertical="center"/>
    </xf>
    <xf numFmtId="0" fontId="66" fillId="19" borderId="23" xfId="0" applyFont="1" applyFill="1" applyBorder="1" applyAlignment="1" applyProtection="1"/>
    <xf numFmtId="0" fontId="66" fillId="19" borderId="28" xfId="0" applyFont="1" applyFill="1" applyBorder="1" applyAlignment="1" applyProtection="1"/>
    <xf numFmtId="0" fontId="66" fillId="19" borderId="21" xfId="0" applyFont="1" applyFill="1" applyBorder="1" applyAlignment="1" applyProtection="1">
      <alignment horizontal="center" vertical="top" wrapText="1"/>
    </xf>
    <xf numFmtId="0" fontId="66" fillId="19" borderId="16" xfId="0" applyFont="1" applyFill="1" applyBorder="1" applyAlignment="1" applyProtection="1">
      <alignment horizontal="center" vertical="top" wrapText="1"/>
    </xf>
    <xf numFmtId="0" fontId="26" fillId="21" borderId="0" xfId="0" applyFont="1" applyFill="1" applyAlignment="1" applyProtection="1">
      <alignment vertical="top" wrapText="1"/>
    </xf>
    <xf numFmtId="0" fontId="26" fillId="0" borderId="0" xfId="0" applyFont="1" applyAlignment="1" applyProtection="1">
      <alignment vertical="top"/>
    </xf>
    <xf numFmtId="0" fontId="66" fillId="19" borderId="23" xfId="0" applyFont="1" applyFill="1" applyBorder="1" applyAlignment="1" applyProtection="1">
      <alignment vertical="top" wrapText="1"/>
    </xf>
    <xf numFmtId="0" fontId="66" fillId="19" borderId="23" xfId="0" applyFont="1" applyFill="1" applyBorder="1" applyAlignment="1" applyProtection="1">
      <alignment vertical="top"/>
    </xf>
    <xf numFmtId="0" fontId="26" fillId="21" borderId="0" xfId="0" applyFont="1" applyFill="1" applyAlignment="1" applyProtection="1">
      <alignment vertical="top"/>
    </xf>
    <xf numFmtId="0" fontId="0" fillId="0" borderId="16" xfId="0" applyBorder="1" applyAlignment="1" applyProtection="1">
      <alignment vertical="top"/>
      <protection locked="0"/>
    </xf>
    <xf numFmtId="168" fontId="0" fillId="0" borderId="16" xfId="26" applyFont="1" applyBorder="1" applyAlignment="1" applyProtection="1">
      <alignment vertical="top"/>
      <protection locked="0"/>
    </xf>
    <xf numFmtId="0" fontId="0" fillId="21" borderId="0" xfId="0" applyFill="1" applyAlignment="1" applyProtection="1">
      <alignment vertical="top"/>
    </xf>
    <xf numFmtId="0" fontId="0" fillId="0" borderId="38" xfId="0" applyBorder="1" applyAlignment="1" applyProtection="1">
      <alignment vertical="top"/>
      <protection locked="0"/>
    </xf>
    <xf numFmtId="0" fontId="87" fillId="19" borderId="24" xfId="0" applyFont="1" applyFill="1" applyBorder="1" applyAlignment="1" applyProtection="1">
      <alignment horizontal="left" vertical="center" wrapText="1"/>
    </xf>
    <xf numFmtId="0" fontId="88" fillId="19" borderId="21" xfId="0" applyFont="1" applyFill="1" applyBorder="1" applyAlignment="1" applyProtection="1">
      <alignment vertical="top"/>
    </xf>
    <xf numFmtId="0" fontId="26" fillId="0" borderId="16" xfId="0" applyFont="1" applyBorder="1" applyAlignment="1" applyProtection="1">
      <alignment vertical="top"/>
    </xf>
    <xf numFmtId="168" fontId="26" fillId="0" borderId="16" xfId="26" applyFont="1" applyBorder="1" applyAlignment="1" applyProtection="1">
      <alignment vertical="top"/>
    </xf>
    <xf numFmtId="0" fontId="35" fillId="0" borderId="0" xfId="0" quotePrefix="1" applyFont="1" applyProtection="1">
      <protection locked="0"/>
    </xf>
    <xf numFmtId="0" fontId="4" fillId="0" borderId="2" xfId="0" applyFont="1" applyBorder="1"/>
    <xf numFmtId="164" fontId="44" fillId="8" borderId="44" xfId="0" applyNumberFormat="1" applyFont="1" applyFill="1" applyBorder="1" applyAlignment="1">
      <alignment horizontal="right" vertical="center"/>
    </xf>
    <xf numFmtId="164" fontId="42" fillId="16" borderId="25" xfId="0" applyNumberFormat="1" applyFont="1" applyFill="1" applyBorder="1" applyAlignment="1">
      <alignment horizontal="center" vertical="center" wrapText="1"/>
    </xf>
    <xf numFmtId="9" fontId="42" fillId="11" borderId="12" xfId="5" applyFont="1" applyFill="1" applyBorder="1" applyAlignment="1">
      <alignment horizontal="right" vertical="center" wrapText="1"/>
    </xf>
    <xf numFmtId="10" fontId="31" fillId="0" borderId="16" xfId="3" applyNumberFormat="1" applyFont="1" applyBorder="1" applyAlignment="1">
      <alignment horizontal="center"/>
    </xf>
    <xf numFmtId="10" fontId="30" fillId="0" borderId="16" xfId="3" applyNumberFormat="1" applyFont="1" applyBorder="1"/>
    <xf numFmtId="10" fontId="24" fillId="0" borderId="16" xfId="3" applyNumberFormat="1" applyFont="1" applyFill="1" applyBorder="1" applyAlignment="1">
      <alignment vertical="center"/>
    </xf>
    <xf numFmtId="10" fontId="24" fillId="14" borderId="16" xfId="3" applyNumberFormat="1" applyFont="1" applyFill="1" applyBorder="1" applyAlignment="1">
      <alignment vertical="center"/>
    </xf>
    <xf numFmtId="10" fontId="24" fillId="16" borderId="16" xfId="3" applyNumberFormat="1" applyFont="1" applyFill="1" applyBorder="1" applyAlignment="1">
      <alignment vertical="center"/>
    </xf>
    <xf numFmtId="166" fontId="26" fillId="13" borderId="16" xfId="3" applyNumberFormat="1" applyFont="1" applyFill="1" applyBorder="1" applyAlignment="1">
      <alignment vertical="center"/>
    </xf>
    <xf numFmtId="10" fontId="26" fillId="13" borderId="16" xfId="3" applyNumberFormat="1" applyFont="1" applyFill="1" applyBorder="1" applyAlignment="1">
      <alignment vertical="center"/>
    </xf>
    <xf numFmtId="166" fontId="24" fillId="0" borderId="0" xfId="3" applyNumberFormat="1" applyFont="1" applyFill="1" applyBorder="1" applyAlignment="1">
      <alignment vertical="center"/>
    </xf>
    <xf numFmtId="0" fontId="31" fillId="12" borderId="16" xfId="3" applyFont="1" applyFill="1" applyBorder="1"/>
    <xf numFmtId="0" fontId="32" fillId="0" borderId="16" xfId="3" applyFont="1" applyBorder="1" applyAlignment="1">
      <alignment vertical="center" wrapText="1"/>
    </xf>
    <xf numFmtId="0" fontId="20" fillId="0" borderId="16" xfId="3" applyFont="1" applyBorder="1" applyAlignment="1">
      <alignment vertical="center"/>
    </xf>
    <xf numFmtId="0" fontId="34" fillId="0" borderId="16" xfId="3" applyFont="1" applyBorder="1" applyAlignment="1">
      <alignment horizontal="left" vertical="center" indent="3"/>
    </xf>
    <xf numFmtId="0" fontId="89" fillId="0" borderId="16" xfId="3" applyFont="1" applyFill="1" applyBorder="1" applyAlignment="1">
      <alignment vertical="center"/>
    </xf>
    <xf numFmtId="0" fontId="20" fillId="0" borderId="16" xfId="3" applyFont="1" applyFill="1" applyBorder="1" applyAlignment="1">
      <alignment vertical="center"/>
    </xf>
    <xf numFmtId="0" fontId="20" fillId="0" borderId="16" xfId="4" applyFont="1" applyFill="1" applyBorder="1"/>
    <xf numFmtId="0" fontId="20" fillId="0" borderId="16" xfId="4" applyFont="1" applyFill="1" applyBorder="1" applyAlignment="1">
      <alignment horizontal="left" indent="1"/>
    </xf>
    <xf numFmtId="0" fontId="34" fillId="0" borderId="16" xfId="3" applyFont="1" applyFill="1" applyBorder="1" applyAlignment="1">
      <alignment horizontal="left" vertical="center" indent="3"/>
    </xf>
    <xf numFmtId="0" fontId="20" fillId="0" borderId="16" xfId="3" applyFont="1" applyFill="1" applyBorder="1" applyAlignment="1">
      <alignment horizontal="left" vertical="center" indent="1"/>
    </xf>
    <xf numFmtId="0" fontId="20" fillId="0" borderId="16" xfId="3" applyFont="1" applyFill="1" applyBorder="1" applyAlignment="1">
      <alignment horizontal="left" vertical="center" indent="3"/>
    </xf>
    <xf numFmtId="0" fontId="36" fillId="0" borderId="16" xfId="3" applyFont="1" applyFill="1" applyBorder="1" applyAlignment="1">
      <alignment vertical="center"/>
    </xf>
    <xf numFmtId="0" fontId="30" fillId="0" borderId="0" xfId="3" applyFont="1" applyFill="1"/>
    <xf numFmtId="166" fontId="31" fillId="0" borderId="16" xfId="3" applyNumberFormat="1" applyFont="1" applyFill="1" applyBorder="1" applyAlignment="1">
      <alignment horizontal="center" wrapText="1"/>
    </xf>
    <xf numFmtId="0" fontId="20" fillId="0" borderId="15" xfId="3" applyFont="1" applyBorder="1" applyAlignment="1">
      <alignment vertical="center" wrapText="1"/>
    </xf>
    <xf numFmtId="0" fontId="5" fillId="0" borderId="0" xfId="0" applyFont="1" applyFill="1" applyAlignment="1">
      <alignment vertical="center"/>
    </xf>
    <xf numFmtId="0" fontId="35" fillId="0" borderId="0" xfId="0" applyFont="1" applyFill="1" applyProtection="1">
      <protection locked="0"/>
    </xf>
    <xf numFmtId="0" fontId="35" fillId="0" borderId="0" xfId="0" applyFont="1" applyFill="1"/>
    <xf numFmtId="0" fontId="48" fillId="0" borderId="0" xfId="3" applyFont="1" applyFill="1"/>
    <xf numFmtId="164" fontId="43" fillId="16" borderId="15" xfId="0" applyNumberFormat="1" applyFont="1" applyFill="1" applyBorder="1" applyAlignment="1">
      <alignment horizontal="right" vertical="center" wrapText="1"/>
    </xf>
    <xf numFmtId="164" fontId="43" fillId="16" borderId="0" xfId="0" applyNumberFormat="1" applyFont="1" applyFill="1" applyBorder="1" applyAlignment="1">
      <alignment horizontal="right" vertical="center" wrapText="1"/>
    </xf>
    <xf numFmtId="164" fontId="43" fillId="16" borderId="18" xfId="0" applyNumberFormat="1" applyFont="1" applyFill="1" applyBorder="1" applyAlignment="1">
      <alignment horizontal="right" vertical="center" wrapText="1"/>
    </xf>
    <xf numFmtId="164" fontId="36" fillId="0" borderId="18" xfId="0" applyNumberFormat="1" applyFont="1" applyFill="1" applyBorder="1" applyAlignment="1">
      <alignment horizontal="right" vertical="center"/>
    </xf>
    <xf numFmtId="164" fontId="42" fillId="0" borderId="22" xfId="0" applyNumberFormat="1" applyFont="1" applyFill="1" applyBorder="1" applyAlignment="1">
      <alignment horizontal="right" vertical="center" wrapText="1"/>
    </xf>
    <xf numFmtId="0" fontId="0" fillId="0" borderId="0" xfId="0" applyFont="1" applyAlignment="1">
      <alignment wrapText="1"/>
    </xf>
    <xf numFmtId="164" fontId="36" fillId="16" borderId="18" xfId="0" applyNumberFormat="1" applyFont="1" applyFill="1" applyBorder="1" applyAlignment="1">
      <alignment horizontal="right" vertical="center"/>
    </xf>
    <xf numFmtId="164" fontId="42" fillId="16" borderId="25" xfId="0" applyNumberFormat="1" applyFont="1" applyFill="1" applyBorder="1" applyAlignment="1">
      <alignment horizontal="center" vertical="center" wrapText="1"/>
    </xf>
    <xf numFmtId="164" fontId="42" fillId="16" borderId="0" xfId="0" applyNumberFormat="1" applyFont="1" applyFill="1" applyBorder="1" applyAlignment="1">
      <alignment horizontal="center" vertical="center" wrapText="1"/>
    </xf>
    <xf numFmtId="169" fontId="24" fillId="0" borderId="16" xfId="3" applyNumberFormat="1" applyFont="1" applyFill="1" applyBorder="1" applyAlignment="1">
      <alignment vertical="center"/>
    </xf>
    <xf numFmtId="169" fontId="26" fillId="14" borderId="16" xfId="3" applyNumberFormat="1" applyFont="1" applyFill="1" applyBorder="1" applyAlignment="1">
      <alignment vertical="center"/>
    </xf>
    <xf numFmtId="164" fontId="42" fillId="22" borderId="12" xfId="0" applyNumberFormat="1" applyFont="1" applyFill="1" applyBorder="1" applyAlignment="1">
      <alignment horizontal="right" vertical="center" wrapText="1"/>
    </xf>
    <xf numFmtId="164" fontId="22" fillId="22" borderId="12" xfId="0" applyNumberFormat="1" applyFont="1" applyFill="1" applyBorder="1" applyAlignment="1">
      <alignment horizontal="right" vertical="center" wrapText="1"/>
    </xf>
    <xf numFmtId="164" fontId="22" fillId="22" borderId="0" xfId="0" applyNumberFormat="1" applyFont="1" applyFill="1" applyBorder="1" applyAlignment="1">
      <alignment horizontal="right" vertical="center" wrapText="1"/>
    </xf>
    <xf numFmtId="41" fontId="52" fillId="0" borderId="0" xfId="0" applyNumberFormat="1" applyFont="1" applyFill="1" applyBorder="1" applyAlignment="1">
      <alignment horizontal="right" vertical="center" wrapText="1"/>
    </xf>
    <xf numFmtId="41" fontId="52" fillId="0" borderId="15" xfId="0" applyNumberFormat="1" applyFont="1" applyFill="1" applyBorder="1" applyAlignment="1">
      <alignment horizontal="right" vertical="center" wrapText="1"/>
    </xf>
    <xf numFmtId="0" fontId="19" fillId="0" borderId="2" xfId="0" applyFont="1" applyFill="1" applyBorder="1" applyAlignment="1">
      <alignment horizontal="left" indent="1"/>
    </xf>
    <xf numFmtId="164" fontId="42" fillId="16" borderId="17" xfId="0" applyNumberFormat="1" applyFont="1" applyFill="1" applyBorder="1" applyAlignment="1">
      <alignment horizontal="right" vertical="center" wrapText="1"/>
    </xf>
    <xf numFmtId="164" fontId="42" fillId="16" borderId="25" xfId="0" applyNumberFormat="1" applyFont="1" applyFill="1" applyBorder="1" applyAlignment="1">
      <alignment horizontal="right" vertical="center" wrapText="1"/>
    </xf>
    <xf numFmtId="164" fontId="22" fillId="22" borderId="19" xfId="0" applyNumberFormat="1" applyFont="1" applyFill="1" applyBorder="1" applyAlignment="1">
      <alignment horizontal="right" vertical="center" wrapText="1"/>
    </xf>
    <xf numFmtId="41" fontId="35" fillId="22" borderId="0" xfId="0" applyNumberFormat="1" applyFont="1" applyFill="1"/>
    <xf numFmtId="166" fontId="30" fillId="23" borderId="16" xfId="3" applyNumberFormat="1" applyFont="1" applyFill="1" applyBorder="1"/>
    <xf numFmtId="166" fontId="24" fillId="23" borderId="16" xfId="3" applyNumberFormat="1" applyFont="1" applyFill="1" applyBorder="1" applyAlignment="1">
      <alignment vertical="center"/>
    </xf>
    <xf numFmtId="164" fontId="27" fillId="22" borderId="15" xfId="0" applyNumberFormat="1" applyFont="1" applyFill="1" applyBorder="1" applyAlignment="1">
      <alignment horizontal="right" vertical="center" wrapText="1"/>
    </xf>
    <xf numFmtId="164" fontId="22" fillId="22" borderId="45" xfId="0" applyNumberFormat="1" applyFont="1" applyFill="1" applyBorder="1" applyAlignment="1">
      <alignment horizontal="right" vertical="center" wrapText="1"/>
    </xf>
    <xf numFmtId="164" fontId="22" fillId="22" borderId="17" xfId="0" applyNumberFormat="1" applyFont="1" applyFill="1" applyBorder="1" applyAlignment="1">
      <alignment horizontal="right" vertical="center" wrapText="1"/>
    </xf>
    <xf numFmtId="0" fontId="0" fillId="22" borderId="0" xfId="0" applyFill="1" applyBorder="1"/>
    <xf numFmtId="0" fontId="20" fillId="0" borderId="15" xfId="4" applyFont="1" applyFill="1" applyBorder="1"/>
    <xf numFmtId="0" fontId="20" fillId="0" borderId="15" xfId="3" applyFont="1" applyFill="1" applyBorder="1" applyAlignment="1">
      <alignment vertical="center"/>
    </xf>
    <xf numFmtId="0" fontId="26" fillId="0" borderId="0" xfId="0" applyFont="1" applyFill="1" applyAlignment="1">
      <alignment horizontal="center"/>
    </xf>
    <xf numFmtId="166" fontId="31" fillId="0" borderId="16" xfId="3" applyNumberFormat="1" applyFont="1" applyFill="1" applyBorder="1" applyAlignment="1">
      <alignment horizontal="center"/>
    </xf>
    <xf numFmtId="10" fontId="30" fillId="0" borderId="16" xfId="3" applyNumberFormat="1" applyFont="1" applyFill="1" applyBorder="1"/>
    <xf numFmtId="166" fontId="30" fillId="0" borderId="16" xfId="3" applyNumberFormat="1" applyFont="1" applyFill="1" applyBorder="1"/>
    <xf numFmtId="0" fontId="40" fillId="0" borderId="2" xfId="0" applyFont="1" applyFill="1" applyBorder="1" applyAlignment="1">
      <alignment horizontal="left" indent="1"/>
    </xf>
    <xf numFmtId="0" fontId="90" fillId="0" borderId="2" xfId="0" applyFont="1" applyFill="1" applyBorder="1" applyAlignment="1">
      <alignment horizontal="left" indent="1"/>
    </xf>
    <xf numFmtId="0" fontId="0" fillId="0" borderId="24" xfId="0" applyBorder="1" applyAlignment="1">
      <alignment vertical="center" wrapText="1"/>
    </xf>
    <xf numFmtId="0" fontId="26" fillId="0" borderId="24" xfId="0" applyFont="1" applyBorder="1" applyAlignment="1">
      <alignment horizontal="left" vertical="center"/>
    </xf>
    <xf numFmtId="0" fontId="26" fillId="0" borderId="15" xfId="0" applyFont="1" applyBorder="1" applyAlignment="1">
      <alignment horizontal="left" vertical="center"/>
    </xf>
    <xf numFmtId="0" fontId="26" fillId="0" borderId="15" xfId="0" applyFont="1" applyBorder="1" applyAlignment="1">
      <alignment horizontal="center" vertical="center" wrapText="1"/>
    </xf>
    <xf numFmtId="0" fontId="26" fillId="0" borderId="21" xfId="0" applyFont="1" applyBorder="1" applyAlignment="1">
      <alignment horizontal="left" vertical="center" wrapText="1"/>
    </xf>
    <xf numFmtId="0" fontId="65" fillId="0" borderId="0" xfId="0" applyFont="1" applyAlignment="1">
      <alignment horizontal="left" vertical="center" wrapText="1"/>
    </xf>
    <xf numFmtId="0" fontId="93" fillId="0" borderId="24" xfId="0" applyFont="1" applyBorder="1" applyAlignment="1">
      <alignment vertical="center" wrapText="1"/>
    </xf>
    <xf numFmtId="0" fontId="94" fillId="0" borderId="24" xfId="0" applyFont="1" applyBorder="1" applyAlignment="1">
      <alignment horizontal="left" vertical="center"/>
    </xf>
    <xf numFmtId="0" fontId="94" fillId="0" borderId="31" xfId="0" applyFont="1" applyBorder="1" applyAlignment="1">
      <alignment horizontal="left" vertical="center"/>
    </xf>
    <xf numFmtId="0" fontId="93" fillId="0" borderId="0" xfId="0" applyFont="1" applyAlignment="1">
      <alignment vertical="center"/>
    </xf>
    <xf numFmtId="0" fontId="93" fillId="0" borderId="0" xfId="0" applyFont="1"/>
    <xf numFmtId="0" fontId="93" fillId="0" borderId="31" xfId="0" applyFont="1" applyBorder="1"/>
    <xf numFmtId="164" fontId="42" fillId="16" borderId="25" xfId="0" applyNumberFormat="1" applyFont="1" applyFill="1" applyBorder="1" applyAlignment="1">
      <alignment horizontal="center" vertical="center" wrapText="1"/>
    </xf>
    <xf numFmtId="164" fontId="42" fillId="16" borderId="0" xfId="0" applyNumberFormat="1" applyFont="1" applyFill="1" applyBorder="1" applyAlignment="1">
      <alignment horizontal="center" vertical="center" wrapText="1"/>
    </xf>
    <xf numFmtId="164" fontId="42" fillId="16" borderId="17" xfId="0" applyNumberFormat="1" applyFont="1" applyFill="1" applyBorder="1" applyAlignment="1">
      <alignment horizontal="center" vertical="center" wrapText="1"/>
    </xf>
    <xf numFmtId="164" fontId="36" fillId="16" borderId="18" xfId="0" applyNumberFormat="1" applyFont="1" applyFill="1" applyBorder="1" applyAlignment="1">
      <alignment horizontal="center" vertical="center"/>
    </xf>
    <xf numFmtId="164" fontId="42" fillId="16" borderId="12" xfId="0" applyNumberFormat="1" applyFont="1" applyFill="1" applyBorder="1" applyAlignment="1">
      <alignment horizontal="center" vertical="center" wrapText="1"/>
    </xf>
    <xf numFmtId="9" fontId="42" fillId="16" borderId="25" xfId="5" applyFont="1" applyFill="1" applyBorder="1" applyAlignment="1">
      <alignment horizontal="center" vertical="center" wrapText="1"/>
    </xf>
    <xf numFmtId="9" fontId="42" fillId="16" borderId="12" xfId="5" applyFont="1" applyFill="1" applyBorder="1" applyAlignment="1">
      <alignment horizontal="center" vertical="center" wrapText="1"/>
    </xf>
    <xf numFmtId="166" fontId="31" fillId="0" borderId="16" xfId="3" applyNumberFormat="1" applyFont="1" applyFill="1" applyBorder="1" applyAlignment="1">
      <alignment horizontal="center"/>
    </xf>
    <xf numFmtId="0" fontId="5" fillId="0" borderId="0" xfId="0" applyFont="1" applyAlignment="1">
      <alignment horizontal="left" vertical="center" wrapText="1"/>
    </xf>
    <xf numFmtId="0" fontId="77" fillId="19" borderId="29" xfId="0" applyFont="1" applyFill="1" applyBorder="1" applyAlignment="1">
      <alignment horizontal="left" vertical="center"/>
    </xf>
    <xf numFmtId="0" fontId="77" fillId="19" borderId="30" xfId="0" applyFont="1" applyFill="1" applyBorder="1" applyAlignment="1">
      <alignment horizontal="left" vertical="center"/>
    </xf>
    <xf numFmtId="0" fontId="67" fillId="19" borderId="26" xfId="0" applyFont="1" applyFill="1" applyBorder="1" applyAlignment="1">
      <alignment horizontal="center" vertical="center" wrapText="1"/>
    </xf>
    <xf numFmtId="0" fontId="67" fillId="19" borderId="20" xfId="0" applyFont="1" applyFill="1" applyBorder="1" applyAlignment="1">
      <alignment horizontal="center" vertical="center" wrapText="1"/>
    </xf>
    <xf numFmtId="43" fontId="0" fillId="0" borderId="24" xfId="2" applyFont="1" applyBorder="1" applyAlignment="1" applyProtection="1">
      <alignment horizontal="left" vertical="center"/>
      <protection locked="0"/>
    </xf>
    <xf numFmtId="43" fontId="0" fillId="0" borderId="15" xfId="2" applyFont="1" applyBorder="1" applyAlignment="1" applyProtection="1">
      <alignment horizontal="left" vertical="center"/>
      <protection locked="0"/>
    </xf>
    <xf numFmtId="43" fontId="0" fillId="0" borderId="21" xfId="2" applyFont="1" applyBorder="1" applyAlignment="1" applyProtection="1">
      <alignment horizontal="left" vertical="center"/>
      <protection locked="0"/>
    </xf>
    <xf numFmtId="0" fontId="25" fillId="0" borderId="24"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0" fillId="0" borderId="2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76" fillId="19" borderId="26" xfId="0" applyFont="1" applyFill="1" applyBorder="1" applyAlignment="1">
      <alignment horizontal="center" vertical="center"/>
    </xf>
    <xf numFmtId="0" fontId="76" fillId="19" borderId="20" xfId="0" applyFont="1" applyFill="1" applyBorder="1" applyAlignment="1">
      <alignment horizontal="center" vertical="center"/>
    </xf>
    <xf numFmtId="0" fontId="77" fillId="19" borderId="26" xfId="0" applyFont="1" applyFill="1" applyBorder="1" applyAlignment="1">
      <alignment horizontal="left" vertical="center"/>
    </xf>
    <xf numFmtId="0" fontId="77" fillId="19" borderId="20" xfId="0" applyFont="1" applyFill="1" applyBorder="1" applyAlignment="1">
      <alignment horizontal="left" vertical="center"/>
    </xf>
    <xf numFmtId="0" fontId="0" fillId="0" borderId="2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77" fillId="19" borderId="24" xfId="0" applyFont="1" applyFill="1" applyBorder="1" applyAlignment="1">
      <alignment horizontal="left" vertical="center"/>
    </xf>
    <xf numFmtId="0" fontId="77" fillId="19" borderId="15" xfId="0" applyFont="1" applyFill="1" applyBorder="1" applyAlignment="1">
      <alignment horizontal="left" vertical="center"/>
    </xf>
    <xf numFmtId="0" fontId="77" fillId="19" borderId="21" xfId="0" applyFont="1" applyFill="1" applyBorder="1" applyAlignment="1">
      <alignment horizontal="left" vertical="center"/>
    </xf>
    <xf numFmtId="0" fontId="81" fillId="19" borderId="26" xfId="0" applyFont="1" applyFill="1" applyBorder="1" applyAlignment="1">
      <alignment horizontal="left" vertical="center" wrapText="1"/>
    </xf>
    <xf numFmtId="0" fontId="81" fillId="19" borderId="20" xfId="0" applyFont="1" applyFill="1" applyBorder="1" applyAlignment="1">
      <alignment horizontal="left" vertical="center" wrapText="1"/>
    </xf>
    <xf numFmtId="0" fontId="81" fillId="19" borderId="33" xfId="0" applyFont="1" applyFill="1" applyBorder="1" applyAlignment="1">
      <alignment horizontal="left" vertical="center" wrapText="1"/>
    </xf>
    <xf numFmtId="0" fontId="81" fillId="19" borderId="26" xfId="0" applyFont="1" applyFill="1" applyBorder="1" applyAlignment="1">
      <alignment horizontal="left" vertical="center"/>
    </xf>
    <xf numFmtId="0" fontId="83" fillId="19" borderId="20" xfId="0" applyFont="1" applyFill="1" applyBorder="1" applyAlignment="1">
      <alignment horizontal="left" vertical="center"/>
    </xf>
    <xf numFmtId="0" fontId="83" fillId="19" borderId="33" xfId="0" applyFont="1" applyFill="1" applyBorder="1" applyAlignment="1">
      <alignment horizontal="left" vertical="center"/>
    </xf>
    <xf numFmtId="0" fontId="0" fillId="0" borderId="15" xfId="0" applyBorder="1" applyAlignment="1">
      <alignment horizontal="left" vertical="center" wrapText="1"/>
    </xf>
    <xf numFmtId="0" fontId="0" fillId="0" borderId="21" xfId="0" applyBorder="1" applyAlignment="1">
      <alignment horizontal="left" vertical="center" wrapText="1"/>
    </xf>
    <xf numFmtId="0" fontId="84" fillId="19" borderId="27" xfId="0" applyFont="1" applyFill="1" applyBorder="1" applyAlignment="1">
      <alignment horizontal="center" vertical="center" wrapText="1"/>
    </xf>
    <xf numFmtId="0" fontId="67" fillId="19" borderId="17" xfId="0" applyFont="1" applyFill="1" applyBorder="1" applyAlignment="1">
      <alignment horizontal="center" vertical="center" wrapText="1"/>
    </xf>
    <xf numFmtId="0" fontId="67" fillId="19" borderId="28" xfId="0" applyFont="1" applyFill="1" applyBorder="1" applyAlignment="1">
      <alignment horizontal="center" vertical="center" wrapText="1"/>
    </xf>
    <xf numFmtId="0" fontId="20" fillId="0" borderId="42" xfId="0" applyFont="1" applyBorder="1" applyAlignment="1">
      <alignment horizontal="left" vertical="center" wrapText="1"/>
    </xf>
    <xf numFmtId="0" fontId="80" fillId="0" borderId="18" xfId="0" applyFont="1" applyBorder="1" applyAlignment="1">
      <alignment horizontal="left" vertical="center" wrapText="1"/>
    </xf>
    <xf numFmtId="0" fontId="80" fillId="0" borderId="43" xfId="0" applyFont="1" applyBorder="1" applyAlignment="1">
      <alignment horizontal="left" vertical="center" wrapText="1"/>
    </xf>
    <xf numFmtId="0" fontId="80" fillId="0" borderId="31" xfId="0" applyFont="1" applyFill="1" applyBorder="1" applyAlignment="1">
      <alignment horizontal="center" wrapText="1"/>
    </xf>
    <xf numFmtId="0" fontId="80" fillId="0" borderId="0" xfId="0" applyFont="1" applyFill="1" applyBorder="1" applyAlignment="1">
      <alignment horizontal="center" wrapText="1"/>
    </xf>
    <xf numFmtId="0" fontId="80" fillId="0" borderId="32" xfId="0" applyFont="1" applyFill="1" applyBorder="1" applyAlignment="1">
      <alignment horizontal="center" wrapText="1"/>
    </xf>
    <xf numFmtId="0" fontId="83" fillId="19" borderId="26" xfId="0" applyFont="1" applyFill="1" applyBorder="1" applyAlignment="1">
      <alignment horizontal="left" vertical="center" wrapText="1"/>
    </xf>
    <xf numFmtId="0" fontId="83" fillId="19" borderId="20" xfId="0" applyFont="1" applyFill="1" applyBorder="1" applyAlignment="1">
      <alignment horizontal="left" vertical="center" wrapText="1"/>
    </xf>
    <xf numFmtId="0" fontId="83" fillId="19" borderId="33" xfId="0" applyFont="1" applyFill="1" applyBorder="1" applyAlignment="1">
      <alignment horizontal="left" vertical="center" wrapText="1"/>
    </xf>
    <xf numFmtId="0" fontId="66" fillId="0" borderId="0" xfId="0" applyFont="1" applyFill="1" applyBorder="1" applyAlignment="1">
      <alignment horizontal="center" vertical="top" wrapText="1"/>
    </xf>
    <xf numFmtId="0" fontId="66" fillId="0" borderId="32" xfId="0" applyFont="1" applyFill="1" applyBorder="1" applyAlignment="1">
      <alignment horizontal="center" vertical="top" wrapText="1"/>
    </xf>
    <xf numFmtId="0" fontId="26" fillId="0" borderId="20" xfId="0" applyFont="1" applyBorder="1" applyAlignment="1">
      <alignment horizontal="left" vertical="center"/>
    </xf>
    <xf numFmtId="0" fontId="26" fillId="0" borderId="33" xfId="0" applyFont="1" applyBorder="1" applyAlignment="1">
      <alignment horizontal="left" vertical="center"/>
    </xf>
    <xf numFmtId="0" fontId="66" fillId="19" borderId="26" xfId="0" applyFont="1" applyFill="1" applyBorder="1" applyAlignment="1">
      <alignment horizontal="left"/>
    </xf>
    <xf numFmtId="0" fontId="66" fillId="19" borderId="20" xfId="0" applyFont="1" applyFill="1" applyBorder="1" applyAlignment="1">
      <alignment horizontal="left"/>
    </xf>
    <xf numFmtId="0" fontId="66" fillId="19" borderId="33" xfId="0" applyFont="1" applyFill="1" applyBorder="1" applyAlignment="1">
      <alignment horizontal="left"/>
    </xf>
    <xf numFmtId="0" fontId="20" fillId="0" borderId="15" xfId="0" applyFont="1" applyBorder="1" applyAlignment="1">
      <alignment horizontal="left" vertical="center" wrapText="1"/>
    </xf>
    <xf numFmtId="0" fontId="20" fillId="0" borderId="21" xfId="0" applyFont="1" applyBorder="1" applyAlignment="1">
      <alignment horizontal="left" vertical="center" wrapText="1"/>
    </xf>
    <xf numFmtId="0" fontId="0" fillId="0" borderId="20" xfId="0" applyBorder="1" applyAlignment="1">
      <alignment horizontal="left" vertical="center"/>
    </xf>
    <xf numFmtId="0" fontId="0" fillId="0" borderId="33" xfId="0" applyBorder="1" applyAlignment="1">
      <alignment horizontal="left" vertical="center"/>
    </xf>
    <xf numFmtId="0" fontId="20" fillId="0" borderId="20" xfId="0" applyFont="1" applyBorder="1" applyAlignment="1">
      <alignment horizontal="left" vertical="center" wrapText="1"/>
    </xf>
    <xf numFmtId="0" fontId="20" fillId="0" borderId="33" xfId="0" applyFont="1" applyBorder="1" applyAlignment="1">
      <alignment horizontal="left" vertical="center" wrapText="1"/>
    </xf>
    <xf numFmtId="0" fontId="0" fillId="0" borderId="15"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wrapText="1"/>
    </xf>
    <xf numFmtId="0" fontId="0" fillId="0" borderId="33" xfId="0" applyBorder="1" applyAlignment="1">
      <alignment horizontal="left" vertical="center" wrapText="1"/>
    </xf>
    <xf numFmtId="0" fontId="0" fillId="20" borderId="0" xfId="0" applyFill="1" applyBorder="1" applyAlignment="1">
      <alignment horizontal="left" vertical="center" wrapText="1"/>
    </xf>
    <xf numFmtId="0" fontId="26" fillId="0" borderId="20" xfId="0" applyFont="1" applyBorder="1" applyAlignment="1">
      <alignment horizontal="center" vertical="center"/>
    </xf>
    <xf numFmtId="0" fontId="26" fillId="0" borderId="33" xfId="0" applyFont="1" applyBorder="1" applyAlignment="1">
      <alignment horizontal="center" vertical="center"/>
    </xf>
    <xf numFmtId="0" fontId="0" fillId="20" borderId="0" xfId="0" applyFill="1" applyBorder="1" applyAlignment="1">
      <alignment horizontal="left" vertical="top" wrapText="1"/>
    </xf>
    <xf numFmtId="0" fontId="83" fillId="0" borderId="31" xfId="0" applyFont="1" applyFill="1" applyBorder="1" applyAlignment="1">
      <alignment horizontal="center" vertical="top" wrapText="1"/>
    </xf>
    <xf numFmtId="0" fontId="83" fillId="0" borderId="0" xfId="0" applyFont="1" applyFill="1" applyBorder="1" applyAlignment="1">
      <alignment horizontal="center" vertical="top" wrapText="1"/>
    </xf>
    <xf numFmtId="0" fontId="66" fillId="0" borderId="31" xfId="0" applyFont="1" applyFill="1" applyBorder="1" applyAlignment="1">
      <alignment horizontal="center"/>
    </xf>
    <xf numFmtId="0" fontId="66" fillId="0" borderId="0" xfId="0" applyFont="1" applyFill="1" applyBorder="1" applyAlignment="1">
      <alignment horizontal="center"/>
    </xf>
    <xf numFmtId="0" fontId="0" fillId="20" borderId="31" xfId="0" applyFill="1" applyBorder="1" applyAlignment="1">
      <alignment horizontal="center" vertical="top"/>
    </xf>
    <xf numFmtId="0" fontId="0" fillId="20" borderId="0" xfId="0" applyFill="1" applyBorder="1" applyAlignment="1">
      <alignment horizontal="center" vertical="top"/>
    </xf>
    <xf numFmtId="0" fontId="26" fillId="0" borderId="20" xfId="0" applyFont="1" applyBorder="1" applyAlignment="1">
      <alignment horizontal="left" vertical="center" wrapText="1"/>
    </xf>
    <xf numFmtId="0" fontId="26" fillId="0" borderId="33" xfId="0" applyFont="1" applyBorder="1" applyAlignment="1">
      <alignment horizontal="left" vertical="center" wrapText="1"/>
    </xf>
    <xf numFmtId="0" fontId="83" fillId="19" borderId="26" xfId="0" applyFont="1" applyFill="1" applyBorder="1" applyAlignment="1">
      <alignment horizontal="left" vertical="top" wrapText="1"/>
    </xf>
    <xf numFmtId="0" fontId="83" fillId="19" borderId="20" xfId="0" applyFont="1" applyFill="1" applyBorder="1" applyAlignment="1">
      <alignment horizontal="left" vertical="top" wrapText="1"/>
    </xf>
    <xf numFmtId="0" fontId="83" fillId="19" borderId="33" xfId="0" applyFont="1" applyFill="1" applyBorder="1" applyAlignment="1">
      <alignment horizontal="left" vertical="top" wrapText="1"/>
    </xf>
    <xf numFmtId="0" fontId="0" fillId="0" borderId="24" xfId="0" applyBorder="1" applyAlignment="1">
      <alignment horizontal="left" wrapText="1"/>
    </xf>
    <xf numFmtId="0" fontId="0" fillId="0" borderId="15" xfId="0" applyBorder="1" applyAlignment="1">
      <alignment horizontal="left" wrapText="1"/>
    </xf>
    <xf numFmtId="0" fontId="0" fillId="0" borderId="21" xfId="0" applyBorder="1" applyAlignment="1">
      <alignment horizontal="left" wrapText="1"/>
    </xf>
    <xf numFmtId="168" fontId="26" fillId="0" borderId="24" xfId="26" applyFont="1" applyBorder="1" applyAlignment="1" applyProtection="1">
      <alignment horizontal="left" vertical="center"/>
      <protection locked="0"/>
    </xf>
    <xf numFmtId="168" fontId="26" fillId="0" borderId="15" xfId="26" applyFont="1" applyBorder="1" applyAlignment="1" applyProtection="1">
      <alignment horizontal="left" vertical="center"/>
      <protection locked="0"/>
    </xf>
    <xf numFmtId="168" fontId="26" fillId="0" borderId="21" xfId="26" applyFont="1" applyBorder="1" applyAlignment="1" applyProtection="1">
      <alignment horizontal="left" vertical="center"/>
      <protection locked="0"/>
    </xf>
    <xf numFmtId="0" fontId="20" fillId="0" borderId="31" xfId="0" applyFont="1" applyBorder="1" applyAlignment="1">
      <alignment horizontal="left" wrapText="1"/>
    </xf>
    <xf numFmtId="0" fontId="20" fillId="0" borderId="0" xfId="0" applyFont="1" applyBorder="1" applyAlignment="1">
      <alignment horizontal="left"/>
    </xf>
    <xf numFmtId="0" fontId="20" fillId="0" borderId="32" xfId="0" applyFont="1" applyBorder="1" applyAlignment="1">
      <alignment horizontal="left"/>
    </xf>
    <xf numFmtId="0" fontId="20" fillId="0" borderId="24" xfId="0" applyFont="1" applyBorder="1" applyAlignment="1">
      <alignment horizontal="left" vertical="center" wrapText="1"/>
    </xf>
    <xf numFmtId="0" fontId="20" fillId="0" borderId="24" xfId="0" applyFont="1" applyBorder="1" applyAlignment="1">
      <alignment horizontal="left" wrapText="1"/>
    </xf>
    <xf numFmtId="0" fontId="20" fillId="0" borderId="15" xfId="0" applyFont="1" applyBorder="1" applyAlignment="1">
      <alignment horizontal="left"/>
    </xf>
    <xf numFmtId="0" fontId="20" fillId="0" borderId="21" xfId="0" applyFont="1" applyBorder="1" applyAlignment="1">
      <alignment horizontal="left"/>
    </xf>
    <xf numFmtId="0" fontId="0" fillId="0" borderId="31"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26" fillId="0" borderId="24" xfId="0" applyFont="1" applyBorder="1" applyAlignment="1">
      <alignment horizontal="left" wrapText="1"/>
    </xf>
    <xf numFmtId="0" fontId="26" fillId="0" borderId="15" xfId="0" applyFont="1" applyBorder="1" applyAlignment="1">
      <alignment horizontal="left" wrapText="1"/>
    </xf>
    <xf numFmtId="0" fontId="26" fillId="0" borderId="21" xfId="0" applyFont="1" applyBorder="1" applyAlignment="1">
      <alignment horizontal="left"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41" xfId="0" applyBorder="1" applyAlignment="1">
      <alignment horizontal="left" vertical="top" wrapText="1"/>
    </xf>
    <xf numFmtId="0" fontId="84" fillId="19" borderId="0" xfId="0" applyFont="1" applyFill="1" applyBorder="1" applyAlignment="1" applyProtection="1">
      <alignment horizontal="center" vertical="center"/>
    </xf>
    <xf numFmtId="0" fontId="84" fillId="19" borderId="32" xfId="0" applyFont="1" applyFill="1" applyBorder="1" applyAlignment="1" applyProtection="1">
      <alignment horizontal="center" vertical="center"/>
    </xf>
    <xf numFmtId="0" fontId="84" fillId="19" borderId="18" xfId="0" applyFont="1" applyFill="1" applyBorder="1" applyAlignment="1" applyProtection="1">
      <alignment horizontal="center" vertical="center"/>
    </xf>
    <xf numFmtId="0" fontId="84" fillId="19" borderId="43" xfId="0" applyFont="1" applyFill="1" applyBorder="1" applyAlignment="1" applyProtection="1">
      <alignment horizontal="center" vertical="center"/>
    </xf>
    <xf numFmtId="0" fontId="77" fillId="19" borderId="29" xfId="0" applyFont="1" applyFill="1" applyBorder="1" applyAlignment="1" applyProtection="1">
      <alignment horizontal="center" vertical="center" wrapText="1"/>
    </xf>
    <xf numFmtId="0" fontId="77" fillId="19" borderId="30" xfId="0" applyFont="1" applyFill="1" applyBorder="1" applyAlignment="1" applyProtection="1">
      <alignment horizontal="center" vertical="center" wrapText="1"/>
    </xf>
    <xf numFmtId="0" fontId="77" fillId="19" borderId="41" xfId="0" applyFont="1" applyFill="1" applyBorder="1" applyAlignment="1" applyProtection="1">
      <alignment horizontal="center" vertical="center" wrapText="1"/>
    </xf>
    <xf numFmtId="0" fontId="86" fillId="19" borderId="23" xfId="0" applyFont="1" applyFill="1" applyBorder="1" applyAlignment="1" applyProtection="1">
      <alignment horizontal="center" vertical="center"/>
    </xf>
    <xf numFmtId="0" fontId="86" fillId="19" borderId="28" xfId="0" applyFont="1" applyFill="1" applyBorder="1" applyAlignment="1" applyProtection="1">
      <alignment horizontal="center" vertical="center"/>
    </xf>
    <xf numFmtId="0" fontId="37" fillId="0" borderId="16" xfId="6" applyFill="1" applyBorder="1" applyAlignment="1">
      <alignment horizontal="center"/>
    </xf>
    <xf numFmtId="0" fontId="37" fillId="0" borderId="23" xfId="6" applyFill="1" applyBorder="1" applyAlignment="1">
      <alignment horizontal="center"/>
    </xf>
    <xf numFmtId="0" fontId="55" fillId="18" borderId="24" xfId="0" applyFont="1" applyFill="1" applyBorder="1" applyAlignment="1">
      <alignment horizontal="center" vertical="center"/>
    </xf>
    <xf numFmtId="0" fontId="55" fillId="18" borderId="15" xfId="0" applyFont="1" applyFill="1" applyBorder="1" applyAlignment="1">
      <alignment horizontal="center" vertical="center"/>
    </xf>
    <xf numFmtId="0" fontId="55" fillId="18" borderId="21" xfId="0" applyFont="1" applyFill="1" applyBorder="1" applyAlignment="1">
      <alignment horizontal="center" vertical="center"/>
    </xf>
    <xf numFmtId="0" fontId="57" fillId="0" borderId="0" xfId="6" applyFont="1" applyFill="1" applyBorder="1" applyAlignment="1">
      <alignment horizontal="left" vertical="top" wrapText="1"/>
    </xf>
    <xf numFmtId="0" fontId="59" fillId="0" borderId="0" xfId="6" applyFont="1" applyFill="1" applyAlignment="1">
      <alignment horizontal="left" vertical="top" wrapText="1"/>
    </xf>
    <xf numFmtId="0" fontId="60" fillId="0" borderId="0" xfId="6" applyFont="1" applyFill="1" applyBorder="1" applyAlignment="1">
      <alignment horizontal="left" vertical="center"/>
    </xf>
    <xf numFmtId="0" fontId="60" fillId="0" borderId="0" xfId="6" applyFont="1" applyFill="1" applyBorder="1" applyAlignment="1">
      <alignment horizontal="left" vertical="center" wrapText="1"/>
    </xf>
    <xf numFmtId="0" fontId="62" fillId="18" borderId="16" xfId="6" applyFont="1" applyFill="1" applyBorder="1" applyAlignment="1">
      <alignment horizontal="center" vertical="center" wrapText="1"/>
    </xf>
    <xf numFmtId="0" fontId="62" fillId="18" borderId="24" xfId="6" applyFont="1" applyFill="1" applyBorder="1" applyAlignment="1">
      <alignment horizontal="center" vertical="center" wrapText="1"/>
    </xf>
    <xf numFmtId="0" fontId="62" fillId="18" borderId="15" xfId="6" applyFont="1" applyFill="1" applyBorder="1" applyAlignment="1">
      <alignment horizontal="center" vertical="center" wrapText="1"/>
    </xf>
    <xf numFmtId="0" fontId="62" fillId="18" borderId="21" xfId="6" applyFont="1" applyFill="1" applyBorder="1" applyAlignment="1">
      <alignment horizontal="center" vertical="center" wrapText="1"/>
    </xf>
    <xf numFmtId="0" fontId="63" fillId="18" borderId="16" xfId="6" applyFont="1" applyFill="1" applyBorder="1" applyAlignment="1">
      <alignment horizontal="center" vertical="center" wrapText="1"/>
    </xf>
    <xf numFmtId="0" fontId="63" fillId="18" borderId="24" xfId="6" applyFont="1" applyFill="1" applyBorder="1" applyAlignment="1">
      <alignment horizontal="left" vertical="top" wrapText="1"/>
    </xf>
    <xf numFmtId="0" fontId="63" fillId="18" borderId="15" xfId="6" applyFont="1" applyFill="1" applyBorder="1" applyAlignment="1">
      <alignment horizontal="left" vertical="top" wrapText="1"/>
    </xf>
    <xf numFmtId="0" fontId="63" fillId="18" borderId="21" xfId="6" applyFont="1" applyFill="1" applyBorder="1" applyAlignment="1">
      <alignment horizontal="left" vertical="top" wrapText="1"/>
    </xf>
    <xf numFmtId="0" fontId="56" fillId="0" borderId="22" xfId="6" applyFont="1" applyFill="1" applyBorder="1" applyAlignment="1">
      <alignment horizontal="center" wrapText="1"/>
    </xf>
    <xf numFmtId="0" fontId="63" fillId="18" borderId="24" xfId="6" applyFont="1" applyFill="1" applyBorder="1" applyAlignment="1">
      <alignment horizontal="left" vertical="center" wrapText="1"/>
    </xf>
    <xf numFmtId="0" fontId="63" fillId="18" borderId="15" xfId="6" applyFont="1" applyFill="1" applyBorder="1" applyAlignment="1">
      <alignment horizontal="left" vertical="center" wrapText="1"/>
    </xf>
    <xf numFmtId="0" fontId="63" fillId="18" borderId="21" xfId="6" applyFont="1" applyFill="1" applyBorder="1" applyAlignment="1">
      <alignment horizontal="left" vertical="center" wrapText="1"/>
    </xf>
    <xf numFmtId="3" fontId="22" fillId="0" borderId="12" xfId="0" applyNumberFormat="1" applyFont="1" applyBorder="1" applyAlignment="1">
      <alignment horizontal="right" vertical="center" wrapText="1"/>
    </xf>
    <xf numFmtId="3" fontId="22" fillId="11" borderId="12" xfId="0" applyNumberFormat="1" applyFont="1" applyFill="1" applyBorder="1" applyAlignment="1">
      <alignment horizontal="right" vertical="center" wrapText="1"/>
    </xf>
  </cellXfs>
  <cellStyles count="27">
    <cellStyle name="Comma" xfId="2" builtinId="3"/>
    <cellStyle name="Comma 2" xfId="15" xr:uid="{00000000-0005-0000-0000-000001000000}"/>
    <cellStyle name="Comma 2 2" xfId="23" xr:uid="{00000000-0005-0000-0000-000002000000}"/>
    <cellStyle name="Currency 2" xfId="16" xr:uid="{00000000-0005-0000-0000-000003000000}"/>
    <cellStyle name="Currency 2 2" xfId="24" xr:uid="{00000000-0005-0000-0000-000004000000}"/>
    <cellStyle name="Currency 2 3" xfId="26" xr:uid="{00000000-0005-0000-0000-000005000000}"/>
    <cellStyle name="Hyperlink" xfId="1" builtinId="8"/>
    <cellStyle name="Normal" xfId="0" builtinId="0"/>
    <cellStyle name="Normal 10" xfId="3" xr:uid="{00000000-0005-0000-0000-000008000000}"/>
    <cellStyle name="Normal 2" xfId="6" xr:uid="{00000000-0005-0000-0000-000009000000}"/>
    <cellStyle name="Normal 2 2" xfId="13" xr:uid="{00000000-0005-0000-0000-00000A000000}"/>
    <cellStyle name="Normal 2 2 2" xfId="21" xr:uid="{00000000-0005-0000-0000-00000B000000}"/>
    <cellStyle name="Normal 2 3" xfId="4" xr:uid="{00000000-0005-0000-0000-00000C000000}"/>
    <cellStyle name="Normal 3" xfId="7" xr:uid="{00000000-0005-0000-0000-00000D000000}"/>
    <cellStyle name="Normal 3 2" xfId="17" xr:uid="{00000000-0005-0000-0000-00000E000000}"/>
    <cellStyle name="Normal 4" xfId="8" xr:uid="{00000000-0005-0000-0000-00000F000000}"/>
    <cellStyle name="Normal 4 2" xfId="18" xr:uid="{00000000-0005-0000-0000-000010000000}"/>
    <cellStyle name="Normal 5" xfId="9" xr:uid="{00000000-0005-0000-0000-000011000000}"/>
    <cellStyle name="Normal 5 2" xfId="19" xr:uid="{00000000-0005-0000-0000-000012000000}"/>
    <cellStyle name="Normal 6" xfId="10" xr:uid="{00000000-0005-0000-0000-000013000000}"/>
    <cellStyle name="Normal 6 2" xfId="20" xr:uid="{00000000-0005-0000-0000-000014000000}"/>
    <cellStyle name="Normal 7" xfId="11" xr:uid="{00000000-0005-0000-0000-000015000000}"/>
    <cellStyle name="Normal 8" xfId="12" xr:uid="{00000000-0005-0000-0000-000016000000}"/>
    <cellStyle name="Normal 9" xfId="25" xr:uid="{00000000-0005-0000-0000-000017000000}"/>
    <cellStyle name="Percent" xfId="5" builtinId="5"/>
    <cellStyle name="Percent 2" xfId="14" xr:uid="{00000000-0005-0000-0000-000019000000}"/>
    <cellStyle name="Percent 2 2" xfId="22" xr:uid="{00000000-0005-0000-0000-00001A000000}"/>
  </cellStyles>
  <dxfs count="0"/>
  <tableStyles count="0" defaultTableStyle="TableStyleMedium2" defaultPivotStyle="PivotStyleLight16"/>
  <colors>
    <mruColors>
      <color rgb="FFCCC0DA"/>
      <color rgb="FFFDCBCB"/>
      <color rgb="FFC6E0B4"/>
      <color rgb="FFF8CBAD"/>
      <color rgb="FFF8D9D0"/>
      <color rgb="FFB23E1E"/>
      <color rgb="FFF9B2AD"/>
      <color rgb="FF81B2DF"/>
      <color rgb="FFA6C1E8"/>
      <color rgb="FF336C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247650</xdr:rowOff>
    </xdr:from>
    <xdr:to>
      <xdr:col>2</xdr:col>
      <xdr:colOff>609599</xdr:colOff>
      <xdr:row>2</xdr:row>
      <xdr:rowOff>438150</xdr:rowOff>
    </xdr:to>
    <xdr:sp macro="" textlink="">
      <xdr:nvSpPr>
        <xdr:cNvPr id="2" name="TextBox 1">
          <a:extLst>
            <a:ext uri="{FF2B5EF4-FFF2-40B4-BE49-F238E27FC236}">
              <a16:creationId xmlns:a16="http://schemas.microsoft.com/office/drawing/2014/main" id="{955B1F46-C423-4F9F-92BF-0DCB3E5DD66F}"/>
            </a:ext>
          </a:extLst>
        </xdr:cNvPr>
        <xdr:cNvSpPr txBox="1"/>
      </xdr:nvSpPr>
      <xdr:spPr>
        <a:xfrm>
          <a:off x="5514975" y="704850"/>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2</xdr:row>
      <xdr:rowOff>247650</xdr:rowOff>
    </xdr:from>
    <xdr:to>
      <xdr:col>5</xdr:col>
      <xdr:colOff>0</xdr:colOff>
      <xdr:row>2</xdr:row>
      <xdr:rowOff>447675</xdr:rowOff>
    </xdr:to>
    <xdr:sp macro="" textlink="">
      <xdr:nvSpPr>
        <xdr:cNvPr id="3" name="TextBox 2">
          <a:extLst>
            <a:ext uri="{FF2B5EF4-FFF2-40B4-BE49-F238E27FC236}">
              <a16:creationId xmlns:a16="http://schemas.microsoft.com/office/drawing/2014/main" id="{85D1E139-62FD-4813-BB07-3A01182B2901}"/>
            </a:ext>
          </a:extLst>
        </xdr:cNvPr>
        <xdr:cNvSpPr txBox="1"/>
      </xdr:nvSpPr>
      <xdr:spPr>
        <a:xfrm>
          <a:off x="6762750" y="704850"/>
          <a:ext cx="60960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9525</xdr:colOff>
      <xdr:row>4</xdr:row>
      <xdr:rowOff>314325</xdr:rowOff>
    </xdr:from>
    <xdr:to>
      <xdr:col>2</xdr:col>
      <xdr:colOff>619124</xdr:colOff>
      <xdr:row>4</xdr:row>
      <xdr:rowOff>504825</xdr:rowOff>
    </xdr:to>
    <xdr:sp macro="" textlink="">
      <xdr:nvSpPr>
        <xdr:cNvPr id="4" name="TextBox 3">
          <a:extLst>
            <a:ext uri="{FF2B5EF4-FFF2-40B4-BE49-F238E27FC236}">
              <a16:creationId xmlns:a16="http://schemas.microsoft.com/office/drawing/2014/main" id="{85D45744-C18C-4FB5-8389-AD782CB5A523}"/>
            </a:ext>
          </a:extLst>
        </xdr:cNvPr>
        <xdr:cNvSpPr txBox="1"/>
      </xdr:nvSpPr>
      <xdr:spPr>
        <a:xfrm>
          <a:off x="5524500" y="1647825"/>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4</xdr:row>
      <xdr:rowOff>295275</xdr:rowOff>
    </xdr:from>
    <xdr:to>
      <xdr:col>5</xdr:col>
      <xdr:colOff>0</xdr:colOff>
      <xdr:row>4</xdr:row>
      <xdr:rowOff>495300</xdr:rowOff>
    </xdr:to>
    <xdr:sp macro="" textlink="">
      <xdr:nvSpPr>
        <xdr:cNvPr id="5" name="TextBox 4">
          <a:extLst>
            <a:ext uri="{FF2B5EF4-FFF2-40B4-BE49-F238E27FC236}">
              <a16:creationId xmlns:a16="http://schemas.microsoft.com/office/drawing/2014/main" id="{D763E613-3F3F-4F0E-99B0-8810A0AC02AE}"/>
            </a:ext>
          </a:extLst>
        </xdr:cNvPr>
        <xdr:cNvSpPr txBox="1"/>
      </xdr:nvSpPr>
      <xdr:spPr>
        <a:xfrm>
          <a:off x="6762750" y="1628775"/>
          <a:ext cx="60960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19051</xdr:colOff>
      <xdr:row>6</xdr:row>
      <xdr:rowOff>285750</xdr:rowOff>
    </xdr:from>
    <xdr:to>
      <xdr:col>1</xdr:col>
      <xdr:colOff>590551</xdr:colOff>
      <xdr:row>6</xdr:row>
      <xdr:rowOff>466725</xdr:rowOff>
    </xdr:to>
    <xdr:sp macro="" textlink="">
      <xdr:nvSpPr>
        <xdr:cNvPr id="6" name="TextBox 5">
          <a:extLst>
            <a:ext uri="{FF2B5EF4-FFF2-40B4-BE49-F238E27FC236}">
              <a16:creationId xmlns:a16="http://schemas.microsoft.com/office/drawing/2014/main" id="{A39F58A2-EF0D-4FB1-9F2E-F367B8F3E9B3}"/>
            </a:ext>
          </a:extLst>
        </xdr:cNvPr>
        <xdr:cNvSpPr txBox="1"/>
      </xdr:nvSpPr>
      <xdr:spPr>
        <a:xfrm>
          <a:off x="4924426" y="2657475"/>
          <a:ext cx="571500" cy="1809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19050</xdr:colOff>
      <xdr:row>8</xdr:row>
      <xdr:rowOff>266700</xdr:rowOff>
    </xdr:from>
    <xdr:to>
      <xdr:col>1</xdr:col>
      <xdr:colOff>581025</xdr:colOff>
      <xdr:row>8</xdr:row>
      <xdr:rowOff>457200</xdr:rowOff>
    </xdr:to>
    <xdr:sp macro="" textlink="">
      <xdr:nvSpPr>
        <xdr:cNvPr id="7" name="TextBox 6">
          <a:extLst>
            <a:ext uri="{FF2B5EF4-FFF2-40B4-BE49-F238E27FC236}">
              <a16:creationId xmlns:a16="http://schemas.microsoft.com/office/drawing/2014/main" id="{CF106252-3EF7-4D62-991B-61E98E82C79E}"/>
            </a:ext>
          </a:extLst>
        </xdr:cNvPr>
        <xdr:cNvSpPr txBox="1"/>
      </xdr:nvSpPr>
      <xdr:spPr>
        <a:xfrm>
          <a:off x="4924425" y="3562350"/>
          <a:ext cx="561975"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247650</xdr:rowOff>
    </xdr:from>
    <xdr:to>
      <xdr:col>4</xdr:col>
      <xdr:colOff>38100</xdr:colOff>
      <xdr:row>1</xdr:row>
      <xdr:rowOff>447675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6886575" y="4381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7600950" y="4381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6886575" y="49911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7600950" y="5000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6886575" y="58674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76009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12" name="TextBox 11">
          <a:extLst>
            <a:ext uri="{FF2B5EF4-FFF2-40B4-BE49-F238E27FC236}">
              <a16:creationId xmlns:a16="http://schemas.microsoft.com/office/drawing/2014/main" id="{00000000-0008-0000-1400-00000C000000}"/>
            </a:ext>
          </a:extLst>
        </xdr:cNvPr>
        <xdr:cNvSpPr txBox="1"/>
      </xdr:nvSpPr>
      <xdr:spPr>
        <a:xfrm>
          <a:off x="6886575" y="73247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13" name="TextBox 12">
          <a:extLst>
            <a:ext uri="{FF2B5EF4-FFF2-40B4-BE49-F238E27FC236}">
              <a16:creationId xmlns:a16="http://schemas.microsoft.com/office/drawing/2014/main" id="{00000000-0008-0000-1400-00000D000000}"/>
            </a:ext>
          </a:extLst>
        </xdr:cNvPr>
        <xdr:cNvSpPr txBox="1"/>
      </xdr:nvSpPr>
      <xdr:spPr>
        <a:xfrm>
          <a:off x="7600950" y="7324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14" name="TextBox 13">
          <a:extLst>
            <a:ext uri="{FF2B5EF4-FFF2-40B4-BE49-F238E27FC236}">
              <a16:creationId xmlns:a16="http://schemas.microsoft.com/office/drawing/2014/main" id="{00000000-0008-0000-1400-00000E000000}"/>
            </a:ext>
          </a:extLst>
        </xdr:cNvPr>
        <xdr:cNvSpPr txBox="1"/>
      </xdr:nvSpPr>
      <xdr:spPr>
        <a:xfrm>
          <a:off x="6886575" y="8372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15" name="TextBox 14">
          <a:extLst>
            <a:ext uri="{FF2B5EF4-FFF2-40B4-BE49-F238E27FC236}">
              <a16:creationId xmlns:a16="http://schemas.microsoft.com/office/drawing/2014/main" id="{00000000-0008-0000-1400-00000F000000}"/>
            </a:ext>
          </a:extLst>
        </xdr:cNvPr>
        <xdr:cNvSpPr txBox="1"/>
      </xdr:nvSpPr>
      <xdr:spPr>
        <a:xfrm>
          <a:off x="7600950" y="8372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16" name="TextBox 15">
          <a:extLst>
            <a:ext uri="{FF2B5EF4-FFF2-40B4-BE49-F238E27FC236}">
              <a16:creationId xmlns:a16="http://schemas.microsoft.com/office/drawing/2014/main" id="{00000000-0008-0000-1400-000010000000}"/>
            </a:ext>
          </a:extLst>
        </xdr:cNvPr>
        <xdr:cNvSpPr txBox="1"/>
      </xdr:nvSpPr>
      <xdr:spPr>
        <a:xfrm>
          <a:off x="8382000" y="83820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17" name="TextBox 16">
          <a:extLst>
            <a:ext uri="{FF2B5EF4-FFF2-40B4-BE49-F238E27FC236}">
              <a16:creationId xmlns:a16="http://schemas.microsoft.com/office/drawing/2014/main" id="{00000000-0008-0000-1400-000011000000}"/>
            </a:ext>
          </a:extLst>
        </xdr:cNvPr>
        <xdr:cNvSpPr txBox="1"/>
      </xdr:nvSpPr>
      <xdr:spPr>
        <a:xfrm>
          <a:off x="6886575" y="97917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18" name="TextBox 17">
          <a:extLst>
            <a:ext uri="{FF2B5EF4-FFF2-40B4-BE49-F238E27FC236}">
              <a16:creationId xmlns:a16="http://schemas.microsoft.com/office/drawing/2014/main" id="{00000000-0008-0000-1400-000012000000}"/>
            </a:ext>
          </a:extLst>
        </xdr:cNvPr>
        <xdr:cNvSpPr txBox="1"/>
      </xdr:nvSpPr>
      <xdr:spPr>
        <a:xfrm>
          <a:off x="760095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19" name="TextBox 18">
          <a:extLst>
            <a:ext uri="{FF2B5EF4-FFF2-40B4-BE49-F238E27FC236}">
              <a16:creationId xmlns:a16="http://schemas.microsoft.com/office/drawing/2014/main" id="{00000000-0008-0000-1400-000013000000}"/>
            </a:ext>
          </a:extLst>
        </xdr:cNvPr>
        <xdr:cNvSpPr txBox="1"/>
      </xdr:nvSpPr>
      <xdr:spPr>
        <a:xfrm>
          <a:off x="838200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20" name="TextBox 19">
          <a:extLst>
            <a:ext uri="{FF2B5EF4-FFF2-40B4-BE49-F238E27FC236}">
              <a16:creationId xmlns:a16="http://schemas.microsoft.com/office/drawing/2014/main" id="{00000000-0008-0000-1400-000014000000}"/>
            </a:ext>
          </a:extLst>
        </xdr:cNvPr>
        <xdr:cNvSpPr txBox="1"/>
      </xdr:nvSpPr>
      <xdr:spPr>
        <a:xfrm>
          <a:off x="6886575" y="11858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7600950" y="11849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22" name="TextBox 21">
          <a:extLst>
            <a:ext uri="{FF2B5EF4-FFF2-40B4-BE49-F238E27FC236}">
              <a16:creationId xmlns:a16="http://schemas.microsoft.com/office/drawing/2014/main" id="{00000000-0008-0000-1400-000016000000}"/>
            </a:ext>
          </a:extLst>
        </xdr:cNvPr>
        <xdr:cNvSpPr txBox="1"/>
      </xdr:nvSpPr>
      <xdr:spPr>
        <a:xfrm>
          <a:off x="8382000" y="11858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23" name="TextBox 22">
          <a:extLst>
            <a:ext uri="{FF2B5EF4-FFF2-40B4-BE49-F238E27FC236}">
              <a16:creationId xmlns:a16="http://schemas.microsoft.com/office/drawing/2014/main" id="{00000000-0008-0000-1400-000017000000}"/>
            </a:ext>
          </a:extLst>
        </xdr:cNvPr>
        <xdr:cNvSpPr txBox="1"/>
      </xdr:nvSpPr>
      <xdr:spPr>
        <a:xfrm>
          <a:off x="6886575" y="132683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24" name="TextBox 23">
          <a:extLst>
            <a:ext uri="{FF2B5EF4-FFF2-40B4-BE49-F238E27FC236}">
              <a16:creationId xmlns:a16="http://schemas.microsoft.com/office/drawing/2014/main" id="{00000000-0008-0000-1400-000018000000}"/>
            </a:ext>
          </a:extLst>
        </xdr:cNvPr>
        <xdr:cNvSpPr txBox="1"/>
      </xdr:nvSpPr>
      <xdr:spPr>
        <a:xfrm>
          <a:off x="7600950" y="13277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25" name="TextBox 24">
          <a:extLst>
            <a:ext uri="{FF2B5EF4-FFF2-40B4-BE49-F238E27FC236}">
              <a16:creationId xmlns:a16="http://schemas.microsoft.com/office/drawing/2014/main" id="{00000000-0008-0000-1400-000019000000}"/>
            </a:ext>
          </a:extLst>
        </xdr:cNvPr>
        <xdr:cNvSpPr txBox="1"/>
      </xdr:nvSpPr>
      <xdr:spPr>
        <a:xfrm>
          <a:off x="6886575" y="13706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26" name="TextBox 25">
          <a:extLst>
            <a:ext uri="{FF2B5EF4-FFF2-40B4-BE49-F238E27FC236}">
              <a16:creationId xmlns:a16="http://schemas.microsoft.com/office/drawing/2014/main" id="{00000000-0008-0000-1400-00001A000000}"/>
            </a:ext>
          </a:extLst>
        </xdr:cNvPr>
        <xdr:cNvSpPr txBox="1"/>
      </xdr:nvSpPr>
      <xdr:spPr>
        <a:xfrm>
          <a:off x="7600950" y="13706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27" name="TextBox 26">
          <a:extLst>
            <a:ext uri="{FF2B5EF4-FFF2-40B4-BE49-F238E27FC236}">
              <a16:creationId xmlns:a16="http://schemas.microsoft.com/office/drawing/2014/main" id="{00000000-0008-0000-1400-00001B000000}"/>
            </a:ext>
          </a:extLst>
        </xdr:cNvPr>
        <xdr:cNvSpPr txBox="1"/>
      </xdr:nvSpPr>
      <xdr:spPr>
        <a:xfrm>
          <a:off x="6886575" y="142303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28" name="TextBox 27">
          <a:extLst>
            <a:ext uri="{FF2B5EF4-FFF2-40B4-BE49-F238E27FC236}">
              <a16:creationId xmlns:a16="http://schemas.microsoft.com/office/drawing/2014/main" id="{00000000-0008-0000-1400-00001C000000}"/>
            </a:ext>
          </a:extLst>
        </xdr:cNvPr>
        <xdr:cNvSpPr txBox="1"/>
      </xdr:nvSpPr>
      <xdr:spPr>
        <a:xfrm>
          <a:off x="7600950" y="142398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29" name="TextBox 28">
          <a:extLst>
            <a:ext uri="{FF2B5EF4-FFF2-40B4-BE49-F238E27FC236}">
              <a16:creationId xmlns:a16="http://schemas.microsoft.com/office/drawing/2014/main" id="{00000000-0008-0000-1400-00001D000000}"/>
            </a:ext>
          </a:extLst>
        </xdr:cNvPr>
        <xdr:cNvSpPr txBox="1"/>
      </xdr:nvSpPr>
      <xdr:spPr>
        <a:xfrm>
          <a:off x="6867525" y="15487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30" name="TextBox 29">
          <a:extLst>
            <a:ext uri="{FF2B5EF4-FFF2-40B4-BE49-F238E27FC236}">
              <a16:creationId xmlns:a16="http://schemas.microsoft.com/office/drawing/2014/main" id="{00000000-0008-0000-1400-00001E000000}"/>
            </a:ext>
          </a:extLst>
        </xdr:cNvPr>
        <xdr:cNvSpPr txBox="1"/>
      </xdr:nvSpPr>
      <xdr:spPr>
        <a:xfrm>
          <a:off x="7600950" y="15487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31" name="TextBox 30">
          <a:extLst>
            <a:ext uri="{FF2B5EF4-FFF2-40B4-BE49-F238E27FC236}">
              <a16:creationId xmlns:a16="http://schemas.microsoft.com/office/drawing/2014/main" id="{00000000-0008-0000-1400-00001F000000}"/>
            </a:ext>
          </a:extLst>
        </xdr:cNvPr>
        <xdr:cNvSpPr txBox="1"/>
      </xdr:nvSpPr>
      <xdr:spPr>
        <a:xfrm>
          <a:off x="6886575" y="17773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32" name="TextBox 31">
          <a:extLst>
            <a:ext uri="{FF2B5EF4-FFF2-40B4-BE49-F238E27FC236}">
              <a16:creationId xmlns:a16="http://schemas.microsoft.com/office/drawing/2014/main" id="{00000000-0008-0000-1400-000020000000}"/>
            </a:ext>
          </a:extLst>
        </xdr:cNvPr>
        <xdr:cNvSpPr txBox="1"/>
      </xdr:nvSpPr>
      <xdr:spPr>
        <a:xfrm>
          <a:off x="7600950" y="17764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33" name="TextBox 32">
          <a:extLst>
            <a:ext uri="{FF2B5EF4-FFF2-40B4-BE49-F238E27FC236}">
              <a16:creationId xmlns:a16="http://schemas.microsoft.com/office/drawing/2014/main" id="{00000000-0008-0000-1400-000021000000}"/>
            </a:ext>
          </a:extLst>
        </xdr:cNvPr>
        <xdr:cNvSpPr txBox="1"/>
      </xdr:nvSpPr>
      <xdr:spPr>
        <a:xfrm>
          <a:off x="8382000" y="17773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34" name="TextBox 33">
          <a:extLst>
            <a:ext uri="{FF2B5EF4-FFF2-40B4-BE49-F238E27FC236}">
              <a16:creationId xmlns:a16="http://schemas.microsoft.com/office/drawing/2014/main" id="{00000000-0008-0000-1400-000022000000}"/>
            </a:ext>
          </a:extLst>
        </xdr:cNvPr>
        <xdr:cNvSpPr txBox="1"/>
      </xdr:nvSpPr>
      <xdr:spPr>
        <a:xfrm>
          <a:off x="6886575" y="198120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35" name="TextBox 34">
          <a:extLst>
            <a:ext uri="{FF2B5EF4-FFF2-40B4-BE49-F238E27FC236}">
              <a16:creationId xmlns:a16="http://schemas.microsoft.com/office/drawing/2014/main" id="{00000000-0008-0000-1400-000023000000}"/>
            </a:ext>
          </a:extLst>
        </xdr:cNvPr>
        <xdr:cNvSpPr txBox="1"/>
      </xdr:nvSpPr>
      <xdr:spPr>
        <a:xfrm>
          <a:off x="7600950" y="19821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36" name="TextBox 35">
          <a:extLst>
            <a:ext uri="{FF2B5EF4-FFF2-40B4-BE49-F238E27FC236}">
              <a16:creationId xmlns:a16="http://schemas.microsoft.com/office/drawing/2014/main" id="{00000000-0008-0000-1400-000024000000}"/>
            </a:ext>
          </a:extLst>
        </xdr:cNvPr>
        <xdr:cNvSpPr txBox="1"/>
      </xdr:nvSpPr>
      <xdr:spPr>
        <a:xfrm>
          <a:off x="8382000" y="198310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37" name="TextBox 36">
          <a:extLst>
            <a:ext uri="{FF2B5EF4-FFF2-40B4-BE49-F238E27FC236}">
              <a16:creationId xmlns:a16="http://schemas.microsoft.com/office/drawing/2014/main" id="{00000000-0008-0000-1400-000025000000}"/>
            </a:ext>
          </a:extLst>
        </xdr:cNvPr>
        <xdr:cNvSpPr txBox="1"/>
      </xdr:nvSpPr>
      <xdr:spPr>
        <a:xfrm>
          <a:off x="6886575" y="21955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38" name="TextBox 37">
          <a:extLst>
            <a:ext uri="{FF2B5EF4-FFF2-40B4-BE49-F238E27FC236}">
              <a16:creationId xmlns:a16="http://schemas.microsoft.com/office/drawing/2014/main" id="{00000000-0008-0000-1400-000026000000}"/>
            </a:ext>
          </a:extLst>
        </xdr:cNvPr>
        <xdr:cNvSpPr txBox="1"/>
      </xdr:nvSpPr>
      <xdr:spPr>
        <a:xfrm>
          <a:off x="760095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39" name="TextBox 38">
          <a:extLst>
            <a:ext uri="{FF2B5EF4-FFF2-40B4-BE49-F238E27FC236}">
              <a16:creationId xmlns:a16="http://schemas.microsoft.com/office/drawing/2014/main" id="{00000000-0008-0000-1400-000027000000}"/>
            </a:ext>
          </a:extLst>
        </xdr:cNvPr>
        <xdr:cNvSpPr txBox="1"/>
      </xdr:nvSpPr>
      <xdr:spPr>
        <a:xfrm>
          <a:off x="838200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40" name="TextBox 39">
          <a:extLst>
            <a:ext uri="{FF2B5EF4-FFF2-40B4-BE49-F238E27FC236}">
              <a16:creationId xmlns:a16="http://schemas.microsoft.com/office/drawing/2014/main" id="{00000000-0008-0000-1400-000028000000}"/>
            </a:ext>
          </a:extLst>
        </xdr:cNvPr>
        <xdr:cNvSpPr txBox="1"/>
      </xdr:nvSpPr>
      <xdr:spPr>
        <a:xfrm>
          <a:off x="6886575" y="24012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41" name="TextBox 40">
          <a:extLst>
            <a:ext uri="{FF2B5EF4-FFF2-40B4-BE49-F238E27FC236}">
              <a16:creationId xmlns:a16="http://schemas.microsoft.com/office/drawing/2014/main" id="{00000000-0008-0000-1400-000029000000}"/>
            </a:ext>
          </a:extLst>
        </xdr:cNvPr>
        <xdr:cNvSpPr txBox="1"/>
      </xdr:nvSpPr>
      <xdr:spPr>
        <a:xfrm>
          <a:off x="760095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42" name="TextBox 41">
          <a:extLst>
            <a:ext uri="{FF2B5EF4-FFF2-40B4-BE49-F238E27FC236}">
              <a16:creationId xmlns:a16="http://schemas.microsoft.com/office/drawing/2014/main" id="{00000000-0008-0000-1400-00002A000000}"/>
            </a:ext>
          </a:extLst>
        </xdr:cNvPr>
        <xdr:cNvSpPr txBox="1"/>
      </xdr:nvSpPr>
      <xdr:spPr>
        <a:xfrm>
          <a:off x="838200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9525</xdr:colOff>
      <xdr:row>1</xdr:row>
      <xdr:rowOff>247650</xdr:rowOff>
    </xdr:from>
    <xdr:to>
      <xdr:col>4</xdr:col>
      <xdr:colOff>38100</xdr:colOff>
      <xdr:row>1</xdr:row>
      <xdr:rowOff>447675</xdr:rowOff>
    </xdr:to>
    <xdr:sp macro="" textlink="">
      <xdr:nvSpPr>
        <xdr:cNvPr id="43" name="TextBox 42">
          <a:extLst>
            <a:ext uri="{FF2B5EF4-FFF2-40B4-BE49-F238E27FC236}">
              <a16:creationId xmlns:a16="http://schemas.microsoft.com/office/drawing/2014/main" id="{00000000-0008-0000-1400-00002B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44" name="TextBox 43">
          <a:extLst>
            <a:ext uri="{FF2B5EF4-FFF2-40B4-BE49-F238E27FC236}">
              <a16:creationId xmlns:a16="http://schemas.microsoft.com/office/drawing/2014/main" id="{00000000-0008-0000-1400-00002C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5" name="TextBox 44">
          <a:extLst>
            <a:ext uri="{FF2B5EF4-FFF2-40B4-BE49-F238E27FC236}">
              <a16:creationId xmlns:a16="http://schemas.microsoft.com/office/drawing/2014/main" id="{00000000-0008-0000-1400-00002D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46" name="TextBox 45">
          <a:extLst>
            <a:ext uri="{FF2B5EF4-FFF2-40B4-BE49-F238E27FC236}">
              <a16:creationId xmlns:a16="http://schemas.microsoft.com/office/drawing/2014/main" id="{00000000-0008-0000-1400-00002E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47" name="TextBox 46">
          <a:extLst>
            <a:ext uri="{FF2B5EF4-FFF2-40B4-BE49-F238E27FC236}">
              <a16:creationId xmlns:a16="http://schemas.microsoft.com/office/drawing/2014/main" id="{00000000-0008-0000-1400-00002F000000}"/>
            </a:ext>
          </a:extLst>
        </xdr:cNvPr>
        <xdr:cNvSpPr txBox="1"/>
      </xdr:nvSpPr>
      <xdr:spPr>
        <a:xfrm>
          <a:off x="6886575" y="4381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48" name="TextBox 47">
          <a:extLst>
            <a:ext uri="{FF2B5EF4-FFF2-40B4-BE49-F238E27FC236}">
              <a16:creationId xmlns:a16="http://schemas.microsoft.com/office/drawing/2014/main" id="{00000000-0008-0000-1400-000030000000}"/>
            </a:ext>
          </a:extLst>
        </xdr:cNvPr>
        <xdr:cNvSpPr txBox="1"/>
      </xdr:nvSpPr>
      <xdr:spPr>
        <a:xfrm>
          <a:off x="7600950" y="4381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49" name="TextBox 48">
          <a:extLst>
            <a:ext uri="{FF2B5EF4-FFF2-40B4-BE49-F238E27FC236}">
              <a16:creationId xmlns:a16="http://schemas.microsoft.com/office/drawing/2014/main" id="{00000000-0008-0000-1400-000031000000}"/>
            </a:ext>
          </a:extLst>
        </xdr:cNvPr>
        <xdr:cNvSpPr txBox="1"/>
      </xdr:nvSpPr>
      <xdr:spPr>
        <a:xfrm>
          <a:off x="6886575" y="49911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50" name="TextBox 49">
          <a:extLst>
            <a:ext uri="{FF2B5EF4-FFF2-40B4-BE49-F238E27FC236}">
              <a16:creationId xmlns:a16="http://schemas.microsoft.com/office/drawing/2014/main" id="{00000000-0008-0000-1400-000032000000}"/>
            </a:ext>
          </a:extLst>
        </xdr:cNvPr>
        <xdr:cNvSpPr txBox="1"/>
      </xdr:nvSpPr>
      <xdr:spPr>
        <a:xfrm>
          <a:off x="7600950" y="5000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51" name="TextBox 50">
          <a:extLst>
            <a:ext uri="{FF2B5EF4-FFF2-40B4-BE49-F238E27FC236}">
              <a16:creationId xmlns:a16="http://schemas.microsoft.com/office/drawing/2014/main" id="{00000000-0008-0000-1400-000033000000}"/>
            </a:ext>
          </a:extLst>
        </xdr:cNvPr>
        <xdr:cNvSpPr txBox="1"/>
      </xdr:nvSpPr>
      <xdr:spPr>
        <a:xfrm>
          <a:off x="6886575" y="58674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52" name="TextBox 51">
          <a:extLst>
            <a:ext uri="{FF2B5EF4-FFF2-40B4-BE49-F238E27FC236}">
              <a16:creationId xmlns:a16="http://schemas.microsoft.com/office/drawing/2014/main" id="{00000000-0008-0000-1400-000034000000}"/>
            </a:ext>
          </a:extLst>
        </xdr:cNvPr>
        <xdr:cNvSpPr txBox="1"/>
      </xdr:nvSpPr>
      <xdr:spPr>
        <a:xfrm>
          <a:off x="76009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53" name="TextBox 52">
          <a:extLst>
            <a:ext uri="{FF2B5EF4-FFF2-40B4-BE49-F238E27FC236}">
              <a16:creationId xmlns:a16="http://schemas.microsoft.com/office/drawing/2014/main" id="{00000000-0008-0000-1400-000035000000}"/>
            </a:ext>
          </a:extLst>
        </xdr:cNvPr>
        <xdr:cNvSpPr txBox="1"/>
      </xdr:nvSpPr>
      <xdr:spPr>
        <a:xfrm>
          <a:off x="6886575" y="73247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54" name="TextBox 53">
          <a:extLst>
            <a:ext uri="{FF2B5EF4-FFF2-40B4-BE49-F238E27FC236}">
              <a16:creationId xmlns:a16="http://schemas.microsoft.com/office/drawing/2014/main" id="{00000000-0008-0000-1400-000036000000}"/>
            </a:ext>
          </a:extLst>
        </xdr:cNvPr>
        <xdr:cNvSpPr txBox="1"/>
      </xdr:nvSpPr>
      <xdr:spPr>
        <a:xfrm>
          <a:off x="7600950" y="7324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55" name="TextBox 54">
          <a:extLst>
            <a:ext uri="{FF2B5EF4-FFF2-40B4-BE49-F238E27FC236}">
              <a16:creationId xmlns:a16="http://schemas.microsoft.com/office/drawing/2014/main" id="{00000000-0008-0000-1400-000037000000}"/>
            </a:ext>
          </a:extLst>
        </xdr:cNvPr>
        <xdr:cNvSpPr txBox="1"/>
      </xdr:nvSpPr>
      <xdr:spPr>
        <a:xfrm>
          <a:off x="6886575" y="8372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56" name="TextBox 55">
          <a:extLst>
            <a:ext uri="{FF2B5EF4-FFF2-40B4-BE49-F238E27FC236}">
              <a16:creationId xmlns:a16="http://schemas.microsoft.com/office/drawing/2014/main" id="{00000000-0008-0000-1400-000038000000}"/>
            </a:ext>
          </a:extLst>
        </xdr:cNvPr>
        <xdr:cNvSpPr txBox="1"/>
      </xdr:nvSpPr>
      <xdr:spPr>
        <a:xfrm>
          <a:off x="7600950" y="8372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57" name="TextBox 56">
          <a:extLst>
            <a:ext uri="{FF2B5EF4-FFF2-40B4-BE49-F238E27FC236}">
              <a16:creationId xmlns:a16="http://schemas.microsoft.com/office/drawing/2014/main" id="{00000000-0008-0000-1400-000039000000}"/>
            </a:ext>
          </a:extLst>
        </xdr:cNvPr>
        <xdr:cNvSpPr txBox="1"/>
      </xdr:nvSpPr>
      <xdr:spPr>
        <a:xfrm>
          <a:off x="8382000" y="83820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58" name="TextBox 57">
          <a:extLst>
            <a:ext uri="{FF2B5EF4-FFF2-40B4-BE49-F238E27FC236}">
              <a16:creationId xmlns:a16="http://schemas.microsoft.com/office/drawing/2014/main" id="{00000000-0008-0000-1400-00003A000000}"/>
            </a:ext>
          </a:extLst>
        </xdr:cNvPr>
        <xdr:cNvSpPr txBox="1"/>
      </xdr:nvSpPr>
      <xdr:spPr>
        <a:xfrm>
          <a:off x="6886575" y="97917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59" name="TextBox 58">
          <a:extLst>
            <a:ext uri="{FF2B5EF4-FFF2-40B4-BE49-F238E27FC236}">
              <a16:creationId xmlns:a16="http://schemas.microsoft.com/office/drawing/2014/main" id="{00000000-0008-0000-1400-00003B000000}"/>
            </a:ext>
          </a:extLst>
        </xdr:cNvPr>
        <xdr:cNvSpPr txBox="1"/>
      </xdr:nvSpPr>
      <xdr:spPr>
        <a:xfrm>
          <a:off x="760095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60" name="TextBox 59">
          <a:extLst>
            <a:ext uri="{FF2B5EF4-FFF2-40B4-BE49-F238E27FC236}">
              <a16:creationId xmlns:a16="http://schemas.microsoft.com/office/drawing/2014/main" id="{00000000-0008-0000-1400-00003C000000}"/>
            </a:ext>
          </a:extLst>
        </xdr:cNvPr>
        <xdr:cNvSpPr txBox="1"/>
      </xdr:nvSpPr>
      <xdr:spPr>
        <a:xfrm>
          <a:off x="838200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61" name="TextBox 60">
          <a:extLst>
            <a:ext uri="{FF2B5EF4-FFF2-40B4-BE49-F238E27FC236}">
              <a16:creationId xmlns:a16="http://schemas.microsoft.com/office/drawing/2014/main" id="{00000000-0008-0000-1400-00003D000000}"/>
            </a:ext>
          </a:extLst>
        </xdr:cNvPr>
        <xdr:cNvSpPr txBox="1"/>
      </xdr:nvSpPr>
      <xdr:spPr>
        <a:xfrm>
          <a:off x="6886575" y="11858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62" name="TextBox 61">
          <a:extLst>
            <a:ext uri="{FF2B5EF4-FFF2-40B4-BE49-F238E27FC236}">
              <a16:creationId xmlns:a16="http://schemas.microsoft.com/office/drawing/2014/main" id="{00000000-0008-0000-1400-00003E000000}"/>
            </a:ext>
          </a:extLst>
        </xdr:cNvPr>
        <xdr:cNvSpPr txBox="1"/>
      </xdr:nvSpPr>
      <xdr:spPr>
        <a:xfrm>
          <a:off x="7600950" y="11849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63" name="TextBox 62">
          <a:extLst>
            <a:ext uri="{FF2B5EF4-FFF2-40B4-BE49-F238E27FC236}">
              <a16:creationId xmlns:a16="http://schemas.microsoft.com/office/drawing/2014/main" id="{00000000-0008-0000-1400-00003F000000}"/>
            </a:ext>
          </a:extLst>
        </xdr:cNvPr>
        <xdr:cNvSpPr txBox="1"/>
      </xdr:nvSpPr>
      <xdr:spPr>
        <a:xfrm>
          <a:off x="8382000" y="11858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64" name="TextBox 63">
          <a:extLst>
            <a:ext uri="{FF2B5EF4-FFF2-40B4-BE49-F238E27FC236}">
              <a16:creationId xmlns:a16="http://schemas.microsoft.com/office/drawing/2014/main" id="{00000000-0008-0000-1400-000040000000}"/>
            </a:ext>
          </a:extLst>
        </xdr:cNvPr>
        <xdr:cNvSpPr txBox="1"/>
      </xdr:nvSpPr>
      <xdr:spPr>
        <a:xfrm>
          <a:off x="6886575" y="132683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65" name="TextBox 64">
          <a:extLst>
            <a:ext uri="{FF2B5EF4-FFF2-40B4-BE49-F238E27FC236}">
              <a16:creationId xmlns:a16="http://schemas.microsoft.com/office/drawing/2014/main" id="{00000000-0008-0000-1400-000041000000}"/>
            </a:ext>
          </a:extLst>
        </xdr:cNvPr>
        <xdr:cNvSpPr txBox="1"/>
      </xdr:nvSpPr>
      <xdr:spPr>
        <a:xfrm>
          <a:off x="7600950" y="13277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66" name="TextBox 65">
          <a:extLst>
            <a:ext uri="{FF2B5EF4-FFF2-40B4-BE49-F238E27FC236}">
              <a16:creationId xmlns:a16="http://schemas.microsoft.com/office/drawing/2014/main" id="{00000000-0008-0000-1400-000042000000}"/>
            </a:ext>
          </a:extLst>
        </xdr:cNvPr>
        <xdr:cNvSpPr txBox="1"/>
      </xdr:nvSpPr>
      <xdr:spPr>
        <a:xfrm>
          <a:off x="6886575" y="13706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67" name="TextBox 66">
          <a:extLst>
            <a:ext uri="{FF2B5EF4-FFF2-40B4-BE49-F238E27FC236}">
              <a16:creationId xmlns:a16="http://schemas.microsoft.com/office/drawing/2014/main" id="{00000000-0008-0000-1400-000043000000}"/>
            </a:ext>
          </a:extLst>
        </xdr:cNvPr>
        <xdr:cNvSpPr txBox="1"/>
      </xdr:nvSpPr>
      <xdr:spPr>
        <a:xfrm>
          <a:off x="7600950" y="13706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68" name="TextBox 67">
          <a:extLst>
            <a:ext uri="{FF2B5EF4-FFF2-40B4-BE49-F238E27FC236}">
              <a16:creationId xmlns:a16="http://schemas.microsoft.com/office/drawing/2014/main" id="{00000000-0008-0000-1400-000044000000}"/>
            </a:ext>
          </a:extLst>
        </xdr:cNvPr>
        <xdr:cNvSpPr txBox="1"/>
      </xdr:nvSpPr>
      <xdr:spPr>
        <a:xfrm>
          <a:off x="6886575" y="142303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69" name="TextBox 68">
          <a:extLst>
            <a:ext uri="{FF2B5EF4-FFF2-40B4-BE49-F238E27FC236}">
              <a16:creationId xmlns:a16="http://schemas.microsoft.com/office/drawing/2014/main" id="{00000000-0008-0000-1400-000045000000}"/>
            </a:ext>
          </a:extLst>
        </xdr:cNvPr>
        <xdr:cNvSpPr txBox="1"/>
      </xdr:nvSpPr>
      <xdr:spPr>
        <a:xfrm>
          <a:off x="7600950" y="142398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70" name="TextBox 69">
          <a:extLst>
            <a:ext uri="{FF2B5EF4-FFF2-40B4-BE49-F238E27FC236}">
              <a16:creationId xmlns:a16="http://schemas.microsoft.com/office/drawing/2014/main" id="{00000000-0008-0000-1400-000046000000}"/>
            </a:ext>
          </a:extLst>
        </xdr:cNvPr>
        <xdr:cNvSpPr txBox="1"/>
      </xdr:nvSpPr>
      <xdr:spPr>
        <a:xfrm>
          <a:off x="6867525" y="15487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71" name="TextBox 70">
          <a:extLst>
            <a:ext uri="{FF2B5EF4-FFF2-40B4-BE49-F238E27FC236}">
              <a16:creationId xmlns:a16="http://schemas.microsoft.com/office/drawing/2014/main" id="{00000000-0008-0000-1400-000047000000}"/>
            </a:ext>
          </a:extLst>
        </xdr:cNvPr>
        <xdr:cNvSpPr txBox="1"/>
      </xdr:nvSpPr>
      <xdr:spPr>
        <a:xfrm>
          <a:off x="7600950" y="15487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72" name="TextBox 71">
          <a:extLst>
            <a:ext uri="{FF2B5EF4-FFF2-40B4-BE49-F238E27FC236}">
              <a16:creationId xmlns:a16="http://schemas.microsoft.com/office/drawing/2014/main" id="{00000000-0008-0000-1400-000048000000}"/>
            </a:ext>
          </a:extLst>
        </xdr:cNvPr>
        <xdr:cNvSpPr txBox="1"/>
      </xdr:nvSpPr>
      <xdr:spPr>
        <a:xfrm>
          <a:off x="6886575" y="17773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73" name="TextBox 72">
          <a:extLst>
            <a:ext uri="{FF2B5EF4-FFF2-40B4-BE49-F238E27FC236}">
              <a16:creationId xmlns:a16="http://schemas.microsoft.com/office/drawing/2014/main" id="{00000000-0008-0000-1400-000049000000}"/>
            </a:ext>
          </a:extLst>
        </xdr:cNvPr>
        <xdr:cNvSpPr txBox="1"/>
      </xdr:nvSpPr>
      <xdr:spPr>
        <a:xfrm>
          <a:off x="7600950" y="17764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74" name="TextBox 73">
          <a:extLst>
            <a:ext uri="{FF2B5EF4-FFF2-40B4-BE49-F238E27FC236}">
              <a16:creationId xmlns:a16="http://schemas.microsoft.com/office/drawing/2014/main" id="{00000000-0008-0000-1400-00004A000000}"/>
            </a:ext>
          </a:extLst>
        </xdr:cNvPr>
        <xdr:cNvSpPr txBox="1"/>
      </xdr:nvSpPr>
      <xdr:spPr>
        <a:xfrm>
          <a:off x="8382000" y="17773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75" name="TextBox 74">
          <a:extLst>
            <a:ext uri="{FF2B5EF4-FFF2-40B4-BE49-F238E27FC236}">
              <a16:creationId xmlns:a16="http://schemas.microsoft.com/office/drawing/2014/main" id="{00000000-0008-0000-1400-00004B000000}"/>
            </a:ext>
          </a:extLst>
        </xdr:cNvPr>
        <xdr:cNvSpPr txBox="1"/>
      </xdr:nvSpPr>
      <xdr:spPr>
        <a:xfrm>
          <a:off x="6886575" y="198120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76" name="TextBox 75">
          <a:extLst>
            <a:ext uri="{FF2B5EF4-FFF2-40B4-BE49-F238E27FC236}">
              <a16:creationId xmlns:a16="http://schemas.microsoft.com/office/drawing/2014/main" id="{00000000-0008-0000-1400-00004C000000}"/>
            </a:ext>
          </a:extLst>
        </xdr:cNvPr>
        <xdr:cNvSpPr txBox="1"/>
      </xdr:nvSpPr>
      <xdr:spPr>
        <a:xfrm>
          <a:off x="7600950" y="19821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77" name="TextBox 76">
          <a:extLst>
            <a:ext uri="{FF2B5EF4-FFF2-40B4-BE49-F238E27FC236}">
              <a16:creationId xmlns:a16="http://schemas.microsoft.com/office/drawing/2014/main" id="{00000000-0008-0000-1400-00004D000000}"/>
            </a:ext>
          </a:extLst>
        </xdr:cNvPr>
        <xdr:cNvSpPr txBox="1"/>
      </xdr:nvSpPr>
      <xdr:spPr>
        <a:xfrm>
          <a:off x="8382000" y="198310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78" name="TextBox 77">
          <a:extLst>
            <a:ext uri="{FF2B5EF4-FFF2-40B4-BE49-F238E27FC236}">
              <a16:creationId xmlns:a16="http://schemas.microsoft.com/office/drawing/2014/main" id="{00000000-0008-0000-1400-00004E000000}"/>
            </a:ext>
          </a:extLst>
        </xdr:cNvPr>
        <xdr:cNvSpPr txBox="1"/>
      </xdr:nvSpPr>
      <xdr:spPr>
        <a:xfrm>
          <a:off x="6886575" y="21955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79" name="TextBox 78">
          <a:extLst>
            <a:ext uri="{FF2B5EF4-FFF2-40B4-BE49-F238E27FC236}">
              <a16:creationId xmlns:a16="http://schemas.microsoft.com/office/drawing/2014/main" id="{00000000-0008-0000-1400-00004F000000}"/>
            </a:ext>
          </a:extLst>
        </xdr:cNvPr>
        <xdr:cNvSpPr txBox="1"/>
      </xdr:nvSpPr>
      <xdr:spPr>
        <a:xfrm>
          <a:off x="760095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80" name="TextBox 79">
          <a:extLst>
            <a:ext uri="{FF2B5EF4-FFF2-40B4-BE49-F238E27FC236}">
              <a16:creationId xmlns:a16="http://schemas.microsoft.com/office/drawing/2014/main" id="{00000000-0008-0000-1400-000050000000}"/>
            </a:ext>
          </a:extLst>
        </xdr:cNvPr>
        <xdr:cNvSpPr txBox="1"/>
      </xdr:nvSpPr>
      <xdr:spPr>
        <a:xfrm>
          <a:off x="838200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81" name="TextBox 80">
          <a:extLst>
            <a:ext uri="{FF2B5EF4-FFF2-40B4-BE49-F238E27FC236}">
              <a16:creationId xmlns:a16="http://schemas.microsoft.com/office/drawing/2014/main" id="{00000000-0008-0000-1400-000051000000}"/>
            </a:ext>
          </a:extLst>
        </xdr:cNvPr>
        <xdr:cNvSpPr txBox="1"/>
      </xdr:nvSpPr>
      <xdr:spPr>
        <a:xfrm>
          <a:off x="6886575" y="24012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82" name="TextBox 81">
          <a:extLst>
            <a:ext uri="{FF2B5EF4-FFF2-40B4-BE49-F238E27FC236}">
              <a16:creationId xmlns:a16="http://schemas.microsoft.com/office/drawing/2014/main" id="{00000000-0008-0000-1400-000052000000}"/>
            </a:ext>
          </a:extLst>
        </xdr:cNvPr>
        <xdr:cNvSpPr txBox="1"/>
      </xdr:nvSpPr>
      <xdr:spPr>
        <a:xfrm>
          <a:off x="760095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83" name="TextBox 82">
          <a:extLst>
            <a:ext uri="{FF2B5EF4-FFF2-40B4-BE49-F238E27FC236}">
              <a16:creationId xmlns:a16="http://schemas.microsoft.com/office/drawing/2014/main" id="{00000000-0008-0000-1400-000053000000}"/>
            </a:ext>
          </a:extLst>
        </xdr:cNvPr>
        <xdr:cNvSpPr txBox="1"/>
      </xdr:nvSpPr>
      <xdr:spPr>
        <a:xfrm>
          <a:off x="838200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590550</xdr:rowOff>
    </xdr:from>
    <xdr:to>
      <xdr:col>5</xdr:col>
      <xdr:colOff>409575</xdr:colOff>
      <xdr:row>1</xdr:row>
      <xdr:rowOff>790575</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438150" y="5495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438150" y="5924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38150" y="61150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438150" y="6305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13" name="TextBox 12">
          <a:extLst>
            <a:ext uri="{FF2B5EF4-FFF2-40B4-BE49-F238E27FC236}">
              <a16:creationId xmlns:a16="http://schemas.microsoft.com/office/drawing/2014/main" id="{00000000-0008-0000-1500-00000D000000}"/>
            </a:ext>
          </a:extLst>
        </xdr:cNvPr>
        <xdr:cNvSpPr txBox="1"/>
      </xdr:nvSpPr>
      <xdr:spPr>
        <a:xfrm>
          <a:off x="438150" y="649605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438150" y="681037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438150" y="7439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16" name="TextBox 15">
          <a:extLst>
            <a:ext uri="{FF2B5EF4-FFF2-40B4-BE49-F238E27FC236}">
              <a16:creationId xmlns:a16="http://schemas.microsoft.com/office/drawing/2014/main" id="{00000000-0008-0000-1500-000010000000}"/>
            </a:ext>
          </a:extLst>
        </xdr:cNvPr>
        <xdr:cNvSpPr txBox="1"/>
      </xdr:nvSpPr>
      <xdr:spPr>
        <a:xfrm>
          <a:off x="438150" y="762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17" name="TextBox 16">
          <a:extLst>
            <a:ext uri="{FF2B5EF4-FFF2-40B4-BE49-F238E27FC236}">
              <a16:creationId xmlns:a16="http://schemas.microsoft.com/office/drawing/2014/main" id="{00000000-0008-0000-1500-000011000000}"/>
            </a:ext>
          </a:extLst>
        </xdr:cNvPr>
        <xdr:cNvSpPr txBox="1"/>
      </xdr:nvSpPr>
      <xdr:spPr>
        <a:xfrm>
          <a:off x="43815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18" name="TextBox 17">
          <a:extLst>
            <a:ext uri="{FF2B5EF4-FFF2-40B4-BE49-F238E27FC236}">
              <a16:creationId xmlns:a16="http://schemas.microsoft.com/office/drawing/2014/main" id="{00000000-0008-0000-1500-000012000000}"/>
            </a:ext>
          </a:extLst>
        </xdr:cNvPr>
        <xdr:cNvSpPr txBox="1"/>
      </xdr:nvSpPr>
      <xdr:spPr>
        <a:xfrm>
          <a:off x="438150" y="80105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19" name="TextBox 18">
          <a:extLst>
            <a:ext uri="{FF2B5EF4-FFF2-40B4-BE49-F238E27FC236}">
              <a16:creationId xmlns:a16="http://schemas.microsoft.com/office/drawing/2014/main" id="{00000000-0008-0000-1500-000013000000}"/>
            </a:ext>
          </a:extLst>
        </xdr:cNvPr>
        <xdr:cNvSpPr txBox="1"/>
      </xdr:nvSpPr>
      <xdr:spPr>
        <a:xfrm>
          <a:off x="438150" y="864870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20" name="TextBox 19">
          <a:extLst>
            <a:ext uri="{FF2B5EF4-FFF2-40B4-BE49-F238E27FC236}">
              <a16:creationId xmlns:a16="http://schemas.microsoft.com/office/drawing/2014/main" id="{00000000-0008-0000-1500-000014000000}"/>
            </a:ext>
          </a:extLst>
        </xdr:cNvPr>
        <xdr:cNvSpPr txBox="1"/>
      </xdr:nvSpPr>
      <xdr:spPr>
        <a:xfrm>
          <a:off x="438150" y="885825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21" name="TextBox 20">
          <a:extLst>
            <a:ext uri="{FF2B5EF4-FFF2-40B4-BE49-F238E27FC236}">
              <a16:creationId xmlns:a16="http://schemas.microsoft.com/office/drawing/2014/main" id="{00000000-0008-0000-1500-000015000000}"/>
            </a:ext>
          </a:extLst>
        </xdr:cNvPr>
        <xdr:cNvSpPr txBox="1"/>
      </xdr:nvSpPr>
      <xdr:spPr>
        <a:xfrm>
          <a:off x="438150" y="92202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22" name="TextBox 21">
          <a:extLst>
            <a:ext uri="{FF2B5EF4-FFF2-40B4-BE49-F238E27FC236}">
              <a16:creationId xmlns:a16="http://schemas.microsoft.com/office/drawing/2014/main" id="{00000000-0008-0000-1500-000016000000}"/>
            </a:ext>
          </a:extLst>
        </xdr:cNvPr>
        <xdr:cNvSpPr txBox="1"/>
      </xdr:nvSpPr>
      <xdr:spPr>
        <a:xfrm>
          <a:off x="438150" y="9610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590550</xdr:rowOff>
    </xdr:from>
    <xdr:to>
      <xdr:col>5</xdr:col>
      <xdr:colOff>409575</xdr:colOff>
      <xdr:row>1</xdr:row>
      <xdr:rowOff>790575</xdr:rowOff>
    </xdr:to>
    <xdr:sp macro="" textlink="">
      <xdr:nvSpPr>
        <xdr:cNvPr id="23" name="TextBox 22">
          <a:extLst>
            <a:ext uri="{FF2B5EF4-FFF2-40B4-BE49-F238E27FC236}">
              <a16:creationId xmlns:a16="http://schemas.microsoft.com/office/drawing/2014/main" id="{00000000-0008-0000-1500-000017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24" name="TextBox 23">
          <a:extLst>
            <a:ext uri="{FF2B5EF4-FFF2-40B4-BE49-F238E27FC236}">
              <a16:creationId xmlns:a16="http://schemas.microsoft.com/office/drawing/2014/main" id="{00000000-0008-0000-1500-000018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25" name="TextBox 24">
          <a:extLst>
            <a:ext uri="{FF2B5EF4-FFF2-40B4-BE49-F238E27FC236}">
              <a16:creationId xmlns:a16="http://schemas.microsoft.com/office/drawing/2014/main" id="{00000000-0008-0000-1500-000019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26" name="TextBox 25">
          <a:extLst>
            <a:ext uri="{FF2B5EF4-FFF2-40B4-BE49-F238E27FC236}">
              <a16:creationId xmlns:a16="http://schemas.microsoft.com/office/drawing/2014/main" id="{00000000-0008-0000-1500-00001A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28" name="TextBox 27">
          <a:extLst>
            <a:ext uri="{FF2B5EF4-FFF2-40B4-BE49-F238E27FC236}">
              <a16:creationId xmlns:a16="http://schemas.microsoft.com/office/drawing/2014/main" id="{00000000-0008-0000-1500-00001C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29" name="TextBox 28">
          <a:extLst>
            <a:ext uri="{FF2B5EF4-FFF2-40B4-BE49-F238E27FC236}">
              <a16:creationId xmlns:a16="http://schemas.microsoft.com/office/drawing/2014/main" id="{00000000-0008-0000-1500-00001D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30" name="TextBox 29">
          <a:extLst>
            <a:ext uri="{FF2B5EF4-FFF2-40B4-BE49-F238E27FC236}">
              <a16:creationId xmlns:a16="http://schemas.microsoft.com/office/drawing/2014/main" id="{00000000-0008-0000-1500-00001E000000}"/>
            </a:ext>
          </a:extLst>
        </xdr:cNvPr>
        <xdr:cNvSpPr txBox="1"/>
      </xdr:nvSpPr>
      <xdr:spPr>
        <a:xfrm>
          <a:off x="438150" y="5495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31" name="TextBox 30">
          <a:extLst>
            <a:ext uri="{FF2B5EF4-FFF2-40B4-BE49-F238E27FC236}">
              <a16:creationId xmlns:a16="http://schemas.microsoft.com/office/drawing/2014/main" id="{00000000-0008-0000-1500-00001F000000}"/>
            </a:ext>
          </a:extLst>
        </xdr:cNvPr>
        <xdr:cNvSpPr txBox="1"/>
      </xdr:nvSpPr>
      <xdr:spPr>
        <a:xfrm>
          <a:off x="438150" y="5924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32" name="TextBox 31">
          <a:extLst>
            <a:ext uri="{FF2B5EF4-FFF2-40B4-BE49-F238E27FC236}">
              <a16:creationId xmlns:a16="http://schemas.microsoft.com/office/drawing/2014/main" id="{00000000-0008-0000-1500-000020000000}"/>
            </a:ext>
          </a:extLst>
        </xdr:cNvPr>
        <xdr:cNvSpPr txBox="1"/>
      </xdr:nvSpPr>
      <xdr:spPr>
        <a:xfrm>
          <a:off x="438150" y="61150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33" name="TextBox 32">
          <a:extLst>
            <a:ext uri="{FF2B5EF4-FFF2-40B4-BE49-F238E27FC236}">
              <a16:creationId xmlns:a16="http://schemas.microsoft.com/office/drawing/2014/main" id="{00000000-0008-0000-1500-000021000000}"/>
            </a:ext>
          </a:extLst>
        </xdr:cNvPr>
        <xdr:cNvSpPr txBox="1"/>
      </xdr:nvSpPr>
      <xdr:spPr>
        <a:xfrm>
          <a:off x="438150" y="6305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34" name="TextBox 33">
          <a:extLst>
            <a:ext uri="{FF2B5EF4-FFF2-40B4-BE49-F238E27FC236}">
              <a16:creationId xmlns:a16="http://schemas.microsoft.com/office/drawing/2014/main" id="{00000000-0008-0000-1500-000022000000}"/>
            </a:ext>
          </a:extLst>
        </xdr:cNvPr>
        <xdr:cNvSpPr txBox="1"/>
      </xdr:nvSpPr>
      <xdr:spPr>
        <a:xfrm>
          <a:off x="438150" y="649605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35" name="TextBox 34">
          <a:extLst>
            <a:ext uri="{FF2B5EF4-FFF2-40B4-BE49-F238E27FC236}">
              <a16:creationId xmlns:a16="http://schemas.microsoft.com/office/drawing/2014/main" id="{00000000-0008-0000-1500-000023000000}"/>
            </a:ext>
          </a:extLst>
        </xdr:cNvPr>
        <xdr:cNvSpPr txBox="1"/>
      </xdr:nvSpPr>
      <xdr:spPr>
        <a:xfrm>
          <a:off x="438150" y="681037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36" name="TextBox 35">
          <a:extLst>
            <a:ext uri="{FF2B5EF4-FFF2-40B4-BE49-F238E27FC236}">
              <a16:creationId xmlns:a16="http://schemas.microsoft.com/office/drawing/2014/main" id="{00000000-0008-0000-1500-000024000000}"/>
            </a:ext>
          </a:extLst>
        </xdr:cNvPr>
        <xdr:cNvSpPr txBox="1"/>
      </xdr:nvSpPr>
      <xdr:spPr>
        <a:xfrm>
          <a:off x="438150" y="7439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37" name="TextBox 36">
          <a:extLst>
            <a:ext uri="{FF2B5EF4-FFF2-40B4-BE49-F238E27FC236}">
              <a16:creationId xmlns:a16="http://schemas.microsoft.com/office/drawing/2014/main" id="{00000000-0008-0000-1500-000025000000}"/>
            </a:ext>
          </a:extLst>
        </xdr:cNvPr>
        <xdr:cNvSpPr txBox="1"/>
      </xdr:nvSpPr>
      <xdr:spPr>
        <a:xfrm>
          <a:off x="438150" y="762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38" name="TextBox 37">
          <a:extLst>
            <a:ext uri="{FF2B5EF4-FFF2-40B4-BE49-F238E27FC236}">
              <a16:creationId xmlns:a16="http://schemas.microsoft.com/office/drawing/2014/main" id="{00000000-0008-0000-1500-000026000000}"/>
            </a:ext>
          </a:extLst>
        </xdr:cNvPr>
        <xdr:cNvSpPr txBox="1"/>
      </xdr:nvSpPr>
      <xdr:spPr>
        <a:xfrm>
          <a:off x="43815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39" name="TextBox 38">
          <a:extLst>
            <a:ext uri="{FF2B5EF4-FFF2-40B4-BE49-F238E27FC236}">
              <a16:creationId xmlns:a16="http://schemas.microsoft.com/office/drawing/2014/main" id="{00000000-0008-0000-1500-000027000000}"/>
            </a:ext>
          </a:extLst>
        </xdr:cNvPr>
        <xdr:cNvSpPr txBox="1"/>
      </xdr:nvSpPr>
      <xdr:spPr>
        <a:xfrm>
          <a:off x="438150" y="80105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40" name="TextBox 39">
          <a:extLst>
            <a:ext uri="{FF2B5EF4-FFF2-40B4-BE49-F238E27FC236}">
              <a16:creationId xmlns:a16="http://schemas.microsoft.com/office/drawing/2014/main" id="{00000000-0008-0000-1500-000028000000}"/>
            </a:ext>
          </a:extLst>
        </xdr:cNvPr>
        <xdr:cNvSpPr txBox="1"/>
      </xdr:nvSpPr>
      <xdr:spPr>
        <a:xfrm>
          <a:off x="438150" y="864870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41" name="TextBox 40">
          <a:extLst>
            <a:ext uri="{FF2B5EF4-FFF2-40B4-BE49-F238E27FC236}">
              <a16:creationId xmlns:a16="http://schemas.microsoft.com/office/drawing/2014/main" id="{00000000-0008-0000-1500-000029000000}"/>
            </a:ext>
          </a:extLst>
        </xdr:cNvPr>
        <xdr:cNvSpPr txBox="1"/>
      </xdr:nvSpPr>
      <xdr:spPr>
        <a:xfrm>
          <a:off x="438150" y="885825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42" name="TextBox 41">
          <a:extLst>
            <a:ext uri="{FF2B5EF4-FFF2-40B4-BE49-F238E27FC236}">
              <a16:creationId xmlns:a16="http://schemas.microsoft.com/office/drawing/2014/main" id="{00000000-0008-0000-1500-00002A000000}"/>
            </a:ext>
          </a:extLst>
        </xdr:cNvPr>
        <xdr:cNvSpPr txBox="1"/>
      </xdr:nvSpPr>
      <xdr:spPr>
        <a:xfrm>
          <a:off x="438150" y="92202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43" name="TextBox 42">
          <a:extLst>
            <a:ext uri="{FF2B5EF4-FFF2-40B4-BE49-F238E27FC236}">
              <a16:creationId xmlns:a16="http://schemas.microsoft.com/office/drawing/2014/main" id="{00000000-0008-0000-1500-00002B000000}"/>
            </a:ext>
          </a:extLst>
        </xdr:cNvPr>
        <xdr:cNvSpPr txBox="1"/>
      </xdr:nvSpPr>
      <xdr:spPr>
        <a:xfrm>
          <a:off x="438150" y="9610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S\8\tleifheit\Documents\Jobs\New%20folder%20(2)\UNCLASS%20CDG%202%20Pass%20Cost%20Estimate%20Template%20V4_0b%20MYEFO%202013-14%20-%20SEA1350%202%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nu"/>
      <sheetName val="Quick Start"/>
      <sheetName val="Capability Summary"/>
      <sheetName val="ECSS Template"/>
      <sheetName val="Basis of Cost Estimate"/>
      <sheetName val="Quad Brief"/>
      <sheetName val="Issues &amp; Change Log"/>
      <sheetName val="Executive Summary"/>
      <sheetName val="Economic Parameters"/>
      <sheetName val="Lists"/>
      <sheetName val="Facilities Source"/>
      <sheetName val="WOL Source"/>
      <sheetName val="OS MTF Source"/>
      <sheetName val="Opt 1 - Cap Dev"/>
      <sheetName val="Opt 1 - Acq"/>
      <sheetName val="Opt 1 - NPOC"/>
      <sheetName val="Opt 2 - Cap Dev"/>
      <sheetName val="Opt 2 - Acq"/>
      <sheetName val="Opt 2 - NPOC"/>
      <sheetName val="Opt 3 - Cap Dev"/>
      <sheetName val="Opt 3 - Acq"/>
      <sheetName val="Opt 3 - NPOC"/>
      <sheetName val="Opt 4 - Cap Dev"/>
      <sheetName val="Opt 4 - Acq"/>
      <sheetName val="Opt 4 - NPOC"/>
      <sheetName val="Cost Clearance Tables"/>
      <sheetName val="Pers Clearance Tables"/>
      <sheetName val="Draft CABSUB Tables"/>
      <sheetName val="Funding Slippage Worksheet"/>
      <sheetName val="CAB Change Log"/>
      <sheetName val="CABSUBBuilder"/>
    </sheetNames>
    <sheetDataSet>
      <sheetData sheetId="0" refreshError="1"/>
      <sheetData sheetId="1" refreshError="1"/>
      <sheetData sheetId="2" refreshError="1"/>
      <sheetData sheetId="3">
        <row r="5">
          <cell r="C5" t="str">
            <v>SEA 1350 Phase 2 Magnetic Treatment Facility</v>
          </cell>
        </row>
        <row r="7">
          <cell r="I7" t="str">
            <v>SEA 1350</v>
          </cell>
        </row>
        <row r="8">
          <cell r="I8">
            <v>2</v>
          </cell>
        </row>
        <row r="31">
          <cell r="E31">
            <v>42552</v>
          </cell>
          <cell r="I31">
            <v>2016</v>
          </cell>
        </row>
        <row r="32">
          <cell r="E32">
            <v>42917</v>
          </cell>
          <cell r="I32">
            <v>2017</v>
          </cell>
        </row>
        <row r="33">
          <cell r="I33">
            <v>2021</v>
          </cell>
        </row>
        <row r="34">
          <cell r="I34">
            <v>2022</v>
          </cell>
        </row>
        <row r="35">
          <cell r="E35">
            <v>20</v>
          </cell>
          <cell r="I35">
            <v>2041</v>
          </cell>
        </row>
      </sheetData>
      <sheetData sheetId="4" refreshError="1"/>
      <sheetData sheetId="5">
        <row r="3">
          <cell r="M3" t="str">
            <v>1st Pass</v>
          </cell>
        </row>
        <row r="7">
          <cell r="E7" t="str">
            <v>Overseas MTF</v>
          </cell>
        </row>
        <row r="9">
          <cell r="E9" t="str">
            <v>&lt;Option 2 Title&gt;</v>
          </cell>
        </row>
        <row r="11">
          <cell r="E11" t="str">
            <v>&lt;Option 3 Title&gt;</v>
          </cell>
        </row>
        <row r="13">
          <cell r="E13" t="str">
            <v>&lt;Option 4 Title&gt;</v>
          </cell>
        </row>
        <row r="15">
          <cell r="E15" t="str">
            <v>Option 2</v>
          </cell>
        </row>
      </sheetData>
      <sheetData sheetId="6" refreshError="1"/>
      <sheetData sheetId="7"/>
      <sheetData sheetId="8" refreshError="1"/>
      <sheetData sheetId="9">
        <row r="5">
          <cell r="G5" t="str">
            <v>2015-16</v>
          </cell>
          <cell r="K5" t="str">
            <v>2018-19</v>
          </cell>
          <cell r="N5" t="str">
            <v>2024-25</v>
          </cell>
        </row>
        <row r="6">
          <cell r="G6" t="str">
            <v>2016-17</v>
          </cell>
        </row>
        <row r="27">
          <cell r="E27" t="str">
            <v>Additional Funding Source 1</v>
          </cell>
        </row>
        <row r="28">
          <cell r="E28" t="str">
            <v>Additional Funding Source 2</v>
          </cell>
        </row>
        <row r="53">
          <cell r="B53" t="str">
            <v>Budget 2015-16</v>
          </cell>
        </row>
        <row r="57">
          <cell r="B57" t="str">
            <v>Exchange Rates ($A1 = )</v>
          </cell>
          <cell r="D57" t="str">
            <v>Ongoing Exchange Rate</v>
          </cell>
          <cell r="E57" t="str">
            <v>2015-16</v>
          </cell>
          <cell r="F57" t="str">
            <v>2016-17</v>
          </cell>
          <cell r="G57" t="str">
            <v>2017-18</v>
          </cell>
          <cell r="H57" t="str">
            <v>2018-19</v>
          </cell>
          <cell r="K57" t="str">
            <v>Exchange Rates</v>
          </cell>
          <cell r="L57" t="str">
            <v>Budget 2015-16</v>
          </cell>
          <cell r="M57" t="str">
            <v>Pre-ERC 2015-16</v>
          </cell>
          <cell r="N57" t="str">
            <v>MYEFO 2014-15</v>
          </cell>
          <cell r="O57" t="str">
            <v>Budget 2014-15</v>
          </cell>
          <cell r="P57" t="str">
            <v>Pre-ERC 2014-15</v>
          </cell>
          <cell r="Q57" t="str">
            <v>MYEFO 2013-14</v>
          </cell>
          <cell r="R57" t="str">
            <v>Budget 2013-14</v>
          </cell>
          <cell r="S57" t="str">
            <v>Pre-ERC 2013-14</v>
          </cell>
          <cell r="T57" t="str">
            <v>MYEFO 2012-13</v>
          </cell>
          <cell r="U57" t="str">
            <v>Budget 2012-13</v>
          </cell>
          <cell r="V57" t="str">
            <v>Pre-ERC 2012-13</v>
          </cell>
          <cell r="W57" t="str">
            <v>MYEFO 2011-12</v>
          </cell>
          <cell r="X57" t="str">
            <v>Budget 2011-12</v>
          </cell>
          <cell r="Y57" t="str">
            <v>Pre-ERC 2011-12</v>
          </cell>
          <cell r="Z57" t="str">
            <v>MYEFO 2010-11</v>
          </cell>
          <cell r="AA57" t="str">
            <v>Budget 2010-11</v>
          </cell>
          <cell r="AB57" t="str">
            <v>Pre-ERC 2010-11</v>
          </cell>
          <cell r="AC57" t="str">
            <v>MYEFO 2009-10</v>
          </cell>
          <cell r="AD57" t="str">
            <v>Budget 2009-10</v>
          </cell>
          <cell r="AE57" t="str">
            <v>Pre-ERC 2009-10</v>
          </cell>
          <cell r="AF57" t="str">
            <v>MYEFO 2008-09</v>
          </cell>
          <cell r="AG57" t="str">
            <v>Budget 2008-09</v>
          </cell>
        </row>
        <row r="58">
          <cell r="B58" t="str">
            <v>AUD</v>
          </cell>
          <cell r="C58" t="str">
            <v>Australia AUD</v>
          </cell>
          <cell r="D58">
            <v>1</v>
          </cell>
          <cell r="E58">
            <v>1</v>
          </cell>
          <cell r="F58">
            <v>1</v>
          </cell>
          <cell r="G58">
            <v>1</v>
          </cell>
          <cell r="H58">
            <v>1</v>
          </cell>
          <cell r="AM58" t="str">
            <v>AUD</v>
          </cell>
        </row>
        <row r="59">
          <cell r="B59" t="str">
            <v>CAD</v>
          </cell>
          <cell r="C59" t="str">
            <v>Canada CAD</v>
          </cell>
          <cell r="D59">
            <v>0</v>
          </cell>
          <cell r="E59">
            <v>0.95</v>
          </cell>
          <cell r="F59">
            <v>0.95</v>
          </cell>
          <cell r="G59">
            <v>0.92500000000000004</v>
          </cell>
          <cell r="H59">
            <v>0.92500000000000004</v>
          </cell>
          <cell r="AM59" t="str">
            <v>CAD</v>
          </cell>
        </row>
        <row r="60">
          <cell r="B60" t="str">
            <v>EUR</v>
          </cell>
          <cell r="C60" t="str">
            <v>Eurozone EURO</v>
          </cell>
          <cell r="D60">
            <v>0</v>
          </cell>
          <cell r="E60">
            <v>0.7</v>
          </cell>
          <cell r="F60">
            <v>0.7</v>
          </cell>
          <cell r="G60">
            <v>0.7</v>
          </cell>
          <cell r="H60">
            <v>0.7</v>
          </cell>
          <cell r="AM60" t="str">
            <v>EUR</v>
          </cell>
        </row>
        <row r="61">
          <cell r="B61" t="str">
            <v>GBP</v>
          </cell>
          <cell r="C61" t="str">
            <v>Great Britain GBP</v>
          </cell>
          <cell r="D61">
            <v>0</v>
          </cell>
          <cell r="E61">
            <v>0.6</v>
          </cell>
          <cell r="F61">
            <v>0.6</v>
          </cell>
          <cell r="G61">
            <v>0.6</v>
          </cell>
          <cell r="H61">
            <v>0.6</v>
          </cell>
          <cell r="AM61" t="str">
            <v>GBP</v>
          </cell>
        </row>
        <row r="62">
          <cell r="B62" t="str">
            <v>ILS</v>
          </cell>
          <cell r="C62" t="str">
            <v>Israel ILS</v>
          </cell>
          <cell r="D62">
            <v>0</v>
          </cell>
          <cell r="E62">
            <v>3.5</v>
          </cell>
          <cell r="F62">
            <v>3.25</v>
          </cell>
          <cell r="G62">
            <v>3.25</v>
          </cell>
          <cell r="H62">
            <v>3</v>
          </cell>
          <cell r="AM62" t="str">
            <v>ILS</v>
          </cell>
        </row>
        <row r="63">
          <cell r="B63" t="str">
            <v>NZD</v>
          </cell>
          <cell r="C63" t="str">
            <v>New Zealand NZD</v>
          </cell>
          <cell r="D63">
            <v>0</v>
          </cell>
          <cell r="E63">
            <v>1.1000000000000001</v>
          </cell>
          <cell r="F63">
            <v>1.1000000000000001</v>
          </cell>
          <cell r="G63">
            <v>1.1000000000000001</v>
          </cell>
          <cell r="H63">
            <v>1.1000000000000001</v>
          </cell>
          <cell r="AM63" t="str">
            <v>NZD</v>
          </cell>
        </row>
        <row r="64">
          <cell r="B64" t="str">
            <v>SEK</v>
          </cell>
          <cell r="C64" t="str">
            <v>Sweden SEK</v>
          </cell>
          <cell r="D64">
            <v>0</v>
          </cell>
          <cell r="E64">
            <v>6</v>
          </cell>
          <cell r="F64">
            <v>6</v>
          </cell>
          <cell r="G64">
            <v>6</v>
          </cell>
          <cell r="H64">
            <v>6</v>
          </cell>
          <cell r="AM64" t="str">
            <v>SEK</v>
          </cell>
        </row>
        <row r="65">
          <cell r="B65" t="str">
            <v>USD</v>
          </cell>
          <cell r="C65" t="str">
            <v>United States USD</v>
          </cell>
          <cell r="D65">
            <v>0</v>
          </cell>
          <cell r="E65">
            <v>0.95</v>
          </cell>
          <cell r="F65">
            <v>0.95</v>
          </cell>
          <cell r="G65">
            <v>0.92500000000000004</v>
          </cell>
          <cell r="H65">
            <v>0.92500000000000004</v>
          </cell>
          <cell r="AM65" t="str">
            <v>USD</v>
          </cell>
        </row>
        <row r="66">
          <cell r="B66" t="str">
            <v>JPY</v>
          </cell>
          <cell r="C66" t="str">
            <v>Japan YEN</v>
          </cell>
          <cell r="D66">
            <v>0</v>
          </cell>
          <cell r="E66">
            <v>92</v>
          </cell>
          <cell r="F66">
            <v>92</v>
          </cell>
          <cell r="G66">
            <v>90</v>
          </cell>
          <cell r="H66">
            <v>90</v>
          </cell>
          <cell r="AM66" t="str">
            <v>JPY</v>
          </cell>
        </row>
        <row r="67">
          <cell r="D67">
            <v>0</v>
          </cell>
          <cell r="AM67" t="str">
            <v/>
          </cell>
        </row>
        <row r="68">
          <cell r="D68">
            <v>0</v>
          </cell>
          <cell r="AM68" t="str">
            <v/>
          </cell>
        </row>
        <row r="69">
          <cell r="D69">
            <v>0</v>
          </cell>
          <cell r="AM69" t="str">
            <v/>
          </cell>
        </row>
        <row r="70">
          <cell r="D70">
            <v>0</v>
          </cell>
          <cell r="AM70" t="str">
            <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93">
          <cell r="B93" t="str">
            <v>Escalation Rates (to current basis from):</v>
          </cell>
        </row>
        <row r="94">
          <cell r="B94" t="str">
            <v>Metric</v>
          </cell>
          <cell r="C94">
            <v>1</v>
          </cell>
          <cell r="D94" t="str">
            <v>N/A</v>
          </cell>
          <cell r="E94">
            <v>0</v>
          </cell>
        </row>
        <row r="95">
          <cell r="B95" t="str">
            <v>Pre-ERC 2006-07</v>
          </cell>
          <cell r="C95">
            <v>1.3</v>
          </cell>
          <cell r="D95" t="str">
            <v>Jan - Apr 06</v>
          </cell>
          <cell r="E95">
            <v>0.30477318382924445</v>
          </cell>
        </row>
        <row r="96">
          <cell r="B96" t="str">
            <v>Budget 2006-07</v>
          </cell>
          <cell r="C96">
            <v>1.3</v>
          </cell>
          <cell r="D96" t="str">
            <v>May - Aug 06</v>
          </cell>
          <cell r="E96">
            <v>0.30477318382924445</v>
          </cell>
        </row>
        <row r="97">
          <cell r="B97" t="str">
            <v>MYEFO 2006-07</v>
          </cell>
          <cell r="C97">
            <v>1.25</v>
          </cell>
          <cell r="D97" t="str">
            <v>Sep - Dec 06</v>
          </cell>
          <cell r="E97">
            <v>0.30477318382924445</v>
          </cell>
        </row>
        <row r="98">
          <cell r="B98" t="str">
            <v>Pre-ERC 2007-08</v>
          </cell>
          <cell r="C98">
            <v>1.2</v>
          </cell>
          <cell r="D98" t="str">
            <v>Jan - Apr 07</v>
          </cell>
          <cell r="E98">
            <v>0.26677008138761593</v>
          </cell>
        </row>
        <row r="99">
          <cell r="B99" t="str">
            <v>Budget 2007-08</v>
          </cell>
          <cell r="C99">
            <v>1.2</v>
          </cell>
          <cell r="D99" t="str">
            <v>May - Aug 07</v>
          </cell>
          <cell r="E99">
            <v>0.26677008138761593</v>
          </cell>
        </row>
        <row r="100">
          <cell r="B100" t="str">
            <v>MYEFO 2007-08</v>
          </cell>
          <cell r="C100">
            <v>1.2</v>
          </cell>
          <cell r="D100" t="str">
            <v>Sep - Dec 07</v>
          </cell>
          <cell r="E100">
            <v>0.26677008138761593</v>
          </cell>
        </row>
        <row r="101">
          <cell r="B101" t="str">
            <v>Pre-ERC 2008-09</v>
          </cell>
          <cell r="C101">
            <v>1.1499999999999999</v>
          </cell>
          <cell r="D101" t="str">
            <v>Jan - Apr 08</v>
          </cell>
          <cell r="E101">
            <v>0.22987386542486998</v>
          </cell>
        </row>
        <row r="102">
          <cell r="B102" t="str">
            <v>Budget 2008-09</v>
          </cell>
          <cell r="C102">
            <v>1.1499999999999999</v>
          </cell>
          <cell r="D102" t="str">
            <v>May - Aug 08</v>
          </cell>
          <cell r="E102">
            <v>0.22987386542486998</v>
          </cell>
        </row>
        <row r="103">
          <cell r="B103" t="str">
            <v>MYEFO 2008-09</v>
          </cell>
          <cell r="C103">
            <v>1.1499999999999999</v>
          </cell>
          <cell r="D103" t="str">
            <v>Sep - Dec 08</v>
          </cell>
          <cell r="E103">
            <v>0.22987386542486998</v>
          </cell>
        </row>
        <row r="104">
          <cell r="B104" t="str">
            <v>Pre-ERC 2009-10</v>
          </cell>
          <cell r="C104">
            <v>1.1200000000000001</v>
          </cell>
          <cell r="D104" t="str">
            <v>Jan - Apr 09</v>
          </cell>
          <cell r="E104">
            <v>0.19405229652899991</v>
          </cell>
        </row>
        <row r="105">
          <cell r="B105" t="str">
            <v>Budget 2009-10</v>
          </cell>
          <cell r="C105">
            <v>1.1200000000000001</v>
          </cell>
          <cell r="D105" t="str">
            <v>May - Aug 09</v>
          </cell>
          <cell r="E105">
            <v>0.19405229652899991</v>
          </cell>
        </row>
        <row r="106">
          <cell r="B106" t="str">
            <v>MYEFO 2009-10</v>
          </cell>
          <cell r="C106">
            <v>1.1200000000000001</v>
          </cell>
          <cell r="D106" t="str">
            <v>Sep - Dec 09</v>
          </cell>
          <cell r="E106">
            <v>0.19405229652899991</v>
          </cell>
        </row>
        <row r="107">
          <cell r="B107" t="str">
            <v>Pre-ERC 2010-11</v>
          </cell>
          <cell r="C107">
            <v>1.1200000000000001</v>
          </cell>
          <cell r="D107" t="str">
            <v>Jan - Apr 10</v>
          </cell>
          <cell r="E107">
            <v>0.15927407429999985</v>
          </cell>
        </row>
        <row r="108">
          <cell r="B108" t="str">
            <v>Budget 2010-11</v>
          </cell>
          <cell r="C108">
            <v>1.0900000000000001</v>
          </cell>
          <cell r="D108" t="str">
            <v>May - Aug 10</v>
          </cell>
          <cell r="E108">
            <v>0.15927407429999985</v>
          </cell>
        </row>
        <row r="109">
          <cell r="B109" t="str">
            <v>MYEFO 2010-11</v>
          </cell>
          <cell r="C109">
            <v>1.0900000000000001</v>
          </cell>
          <cell r="D109" t="str">
            <v>Sep - Dec 10</v>
          </cell>
          <cell r="E109">
            <v>0.15927407429999985</v>
          </cell>
        </row>
        <row r="110">
          <cell r="B110" t="str">
            <v>Pre-ERC 2011-12</v>
          </cell>
          <cell r="C110">
            <v>1.0900000000000001</v>
          </cell>
          <cell r="D110" t="str">
            <v>Jan - Apr 11</v>
          </cell>
          <cell r="E110">
            <v>0.12550880999999992</v>
          </cell>
        </row>
        <row r="111">
          <cell r="B111" t="str">
            <v>Budget 2011-12</v>
          </cell>
          <cell r="C111">
            <v>1.06</v>
          </cell>
          <cell r="D111" t="str">
            <v>May - Aug 11</v>
          </cell>
          <cell r="E111">
            <v>0.12550880999999992</v>
          </cell>
        </row>
        <row r="112">
          <cell r="B112" t="str">
            <v>MYEFO 2011-12</v>
          </cell>
          <cell r="C112">
            <v>1.06</v>
          </cell>
          <cell r="D112" t="str">
            <v>Sep - Dec 11</v>
          </cell>
          <cell r="E112">
            <v>0.12550880999999992</v>
          </cell>
        </row>
        <row r="113">
          <cell r="B113" t="str">
            <v>Pre-ERC 2012-13</v>
          </cell>
          <cell r="C113">
            <v>1.06</v>
          </cell>
          <cell r="D113" t="str">
            <v>Jan - Apr 12</v>
          </cell>
          <cell r="E113">
            <v>9.2727000000000004E-2</v>
          </cell>
        </row>
        <row r="114">
          <cell r="B114" t="str">
            <v>Budget 2012-13</v>
          </cell>
          <cell r="C114">
            <v>1.03</v>
          </cell>
          <cell r="D114" t="str">
            <v>May - Aug 12</v>
          </cell>
          <cell r="E114">
            <v>9.2727000000000004E-2</v>
          </cell>
        </row>
        <row r="115">
          <cell r="B115" t="str">
            <v>MYEFO 2012-13</v>
          </cell>
          <cell r="C115">
            <v>1.03</v>
          </cell>
          <cell r="D115" t="str">
            <v>Sep - Dec 12</v>
          </cell>
          <cell r="E115">
            <v>9.2727000000000004E-2</v>
          </cell>
        </row>
        <row r="116">
          <cell r="B116" t="str">
            <v>Pre-ERC 2013-14</v>
          </cell>
          <cell r="C116">
            <v>1.03</v>
          </cell>
          <cell r="D116" t="str">
            <v>Jan - Apr 13</v>
          </cell>
          <cell r="E116">
            <v>6.0899999999999954E-2</v>
          </cell>
        </row>
        <row r="117">
          <cell r="B117" t="str">
            <v>Budget 2013-14</v>
          </cell>
          <cell r="C117">
            <v>1</v>
          </cell>
          <cell r="D117" t="str">
            <v>May - Aug 13</v>
          </cell>
          <cell r="E117">
            <v>6.0899999999999954E-2</v>
          </cell>
        </row>
        <row r="118">
          <cell r="B118" t="str">
            <v>MYEFO 2013-14</v>
          </cell>
          <cell r="C118">
            <v>1</v>
          </cell>
          <cell r="D118" t="str">
            <v>Sep - Dec 13</v>
          </cell>
          <cell r="E118">
            <v>6.0899999999999954E-2</v>
          </cell>
        </row>
        <row r="119">
          <cell r="B119" t="str">
            <v>Pre-ERC 2014-15</v>
          </cell>
          <cell r="C119">
            <v>1</v>
          </cell>
          <cell r="D119" t="str">
            <v>Jan - Apr 14</v>
          </cell>
          <cell r="E119">
            <v>3.0000000000000027E-2</v>
          </cell>
        </row>
        <row r="120">
          <cell r="B120" t="str">
            <v>Budget 2014-15</v>
          </cell>
          <cell r="C120">
            <v>1</v>
          </cell>
          <cell r="D120" t="str">
            <v>May - Aug 14</v>
          </cell>
          <cell r="E120">
            <v>3.0000000000000027E-2</v>
          </cell>
        </row>
        <row r="121">
          <cell r="B121" t="str">
            <v>MYEFO 2014-15</v>
          </cell>
          <cell r="C121">
            <v>1</v>
          </cell>
          <cell r="D121" t="str">
            <v>Sep - Dec 14</v>
          </cell>
          <cell r="E121">
            <v>3.0000000000000027E-2</v>
          </cell>
        </row>
        <row r="122">
          <cell r="B122" t="str">
            <v>Pre-ERC 2015-16</v>
          </cell>
          <cell r="C122">
            <v>1</v>
          </cell>
          <cell r="D122" t="str">
            <v>Jan - Apr 15</v>
          </cell>
          <cell r="E122">
            <v>0</v>
          </cell>
        </row>
        <row r="123">
          <cell r="B123" t="str">
            <v>Budget 2015-16</v>
          </cell>
          <cell r="C123">
            <v>1</v>
          </cell>
          <cell r="D123" t="str">
            <v>May - Aug 15</v>
          </cell>
          <cell r="E123">
            <v>0</v>
          </cell>
        </row>
        <row r="131">
          <cell r="B131" t="str">
            <v>Escalation Rates (to current basis from):</v>
          </cell>
        </row>
        <row r="132">
          <cell r="B132" t="str">
            <v>Metric</v>
          </cell>
          <cell r="C132">
            <v>1</v>
          </cell>
        </row>
        <row r="133">
          <cell r="B133" t="str">
            <v>Pre-ERC 2006-07</v>
          </cell>
          <cell r="C133">
            <v>1.25</v>
          </cell>
        </row>
        <row r="134">
          <cell r="B134" t="str">
            <v>Budget 2006-07</v>
          </cell>
          <cell r="C134">
            <v>1.23</v>
          </cell>
        </row>
        <row r="135">
          <cell r="B135" t="str">
            <v>MYEFO 2006-07</v>
          </cell>
          <cell r="C135">
            <v>1.02</v>
          </cell>
        </row>
        <row r="136">
          <cell r="B136" t="str">
            <v>Pre-ERC 2007-08</v>
          </cell>
          <cell r="C136">
            <v>1.18</v>
          </cell>
        </row>
        <row r="137">
          <cell r="B137" t="str">
            <v>Budget 2007-08</v>
          </cell>
          <cell r="C137">
            <v>1.18</v>
          </cell>
        </row>
        <row r="138">
          <cell r="B138" t="str">
            <v>MYEFO 2007-08</v>
          </cell>
          <cell r="C138">
            <v>1.18</v>
          </cell>
        </row>
        <row r="139">
          <cell r="B139" t="str">
            <v>Pre-ERC 2008-09</v>
          </cell>
          <cell r="C139">
            <v>1.1299999999999999</v>
          </cell>
        </row>
        <row r="140">
          <cell r="B140" t="str">
            <v>Budget 2008-09</v>
          </cell>
          <cell r="C140">
            <v>1.1299999999999999</v>
          </cell>
        </row>
        <row r="141">
          <cell r="B141" t="str">
            <v>MYEFO 2008-09</v>
          </cell>
          <cell r="C141">
            <v>1.1299999999999999</v>
          </cell>
        </row>
        <row r="142">
          <cell r="B142" t="str">
            <v>Pre-ERC 2009-10</v>
          </cell>
          <cell r="C142">
            <v>1.1000000000000001</v>
          </cell>
        </row>
        <row r="143">
          <cell r="B143" t="str">
            <v>Budget 2009-10</v>
          </cell>
          <cell r="C143">
            <v>1.1000000000000001</v>
          </cell>
        </row>
        <row r="144">
          <cell r="B144" t="str">
            <v>MYEFO 2009-10</v>
          </cell>
          <cell r="C144">
            <v>1.0900000000000001</v>
          </cell>
        </row>
        <row r="145">
          <cell r="B145" t="str">
            <v>Pre-ERC 2010-11</v>
          </cell>
          <cell r="C145">
            <v>1.0900000000000001</v>
          </cell>
        </row>
        <row r="146">
          <cell r="B146" t="str">
            <v>Budget 2010-11</v>
          </cell>
          <cell r="C146">
            <v>1.06</v>
          </cell>
        </row>
        <row r="147">
          <cell r="B147" t="str">
            <v>MYEFO 2010-11</v>
          </cell>
          <cell r="C147">
            <v>1.06</v>
          </cell>
        </row>
        <row r="148">
          <cell r="B148" t="str">
            <v>Pre-ERC 2011-12</v>
          </cell>
          <cell r="C148">
            <v>1.06</v>
          </cell>
        </row>
        <row r="149">
          <cell r="B149" t="str">
            <v>Budget 2011-12</v>
          </cell>
          <cell r="C149">
            <v>1.04</v>
          </cell>
        </row>
        <row r="150">
          <cell r="B150" t="str">
            <v>MYEFO 2011-12</v>
          </cell>
          <cell r="C150">
            <v>1.04</v>
          </cell>
        </row>
        <row r="151">
          <cell r="B151" t="str">
            <v>Pre-ERC 2012-13</v>
          </cell>
          <cell r="C151">
            <v>1.04</v>
          </cell>
        </row>
        <row r="152">
          <cell r="B152" t="str">
            <v>Budget 2012-13</v>
          </cell>
          <cell r="C152">
            <v>1.02</v>
          </cell>
        </row>
        <row r="153">
          <cell r="B153" t="str">
            <v>MYEFO 2012-13</v>
          </cell>
          <cell r="C153">
            <v>1.02</v>
          </cell>
        </row>
        <row r="154">
          <cell r="B154" t="str">
            <v>Pre-ERC 2013-14</v>
          </cell>
          <cell r="C154">
            <v>1.02</v>
          </cell>
        </row>
        <row r="155">
          <cell r="B155" t="str">
            <v>Budget 2013-14</v>
          </cell>
          <cell r="C155">
            <v>1</v>
          </cell>
        </row>
        <row r="156">
          <cell r="B156" t="str">
            <v>MYEFO 2013-14</v>
          </cell>
          <cell r="C156">
            <v>1</v>
          </cell>
        </row>
        <row r="157">
          <cell r="B157" t="str">
            <v>Pre-ERC 2014-15</v>
          </cell>
          <cell r="C157">
            <v>1</v>
          </cell>
        </row>
        <row r="158">
          <cell r="B158" t="str">
            <v>Budget 2014-15</v>
          </cell>
          <cell r="C158">
            <v>1</v>
          </cell>
        </row>
        <row r="159">
          <cell r="B159" t="str">
            <v>MYEFO 2014-15</v>
          </cell>
          <cell r="C159">
            <v>1</v>
          </cell>
        </row>
        <row r="160">
          <cell r="B160" t="str">
            <v>Pre-ERC 2015-16</v>
          </cell>
          <cell r="C160">
            <v>1</v>
          </cell>
        </row>
        <row r="161">
          <cell r="B161" t="str">
            <v>Budget 2015-16</v>
          </cell>
          <cell r="C161">
            <v>1</v>
          </cell>
        </row>
        <row r="169">
          <cell r="C169" t="str">
            <v>OFF</v>
          </cell>
        </row>
        <row r="170">
          <cell r="C170" t="str">
            <v>OFF</v>
          </cell>
        </row>
        <row r="173">
          <cell r="D173">
            <v>0.03</v>
          </cell>
        </row>
        <row r="174">
          <cell r="D174">
            <v>1.7999999999999999E-2</v>
          </cell>
        </row>
        <row r="176">
          <cell r="D176">
            <v>2015</v>
          </cell>
        </row>
        <row r="181">
          <cell r="D181">
            <v>3.6324000000000023E-2</v>
          </cell>
        </row>
        <row r="182">
          <cell r="D182">
            <v>2.4575999999999931E-2</v>
          </cell>
        </row>
        <row r="187">
          <cell r="D187" t="str">
            <v>NO</v>
          </cell>
        </row>
        <row r="191">
          <cell r="D191" t="str">
            <v>SME Wgt Avg</v>
          </cell>
        </row>
        <row r="192">
          <cell r="D192" t="str">
            <v>Non-Farm GDP</v>
          </cell>
        </row>
        <row r="193">
          <cell r="D193" t="str">
            <v>Fuel - DMO</v>
          </cell>
        </row>
        <row r="194">
          <cell r="D194" t="str">
            <v>NPOC</v>
          </cell>
        </row>
        <row r="195">
          <cell r="D195" t="str">
            <v>Other Operating</v>
          </cell>
        </row>
        <row r="196">
          <cell r="D196" t="str">
            <v>Facilities</v>
          </cell>
        </row>
        <row r="197">
          <cell r="D197" t="str">
            <v>Wage Price Index</v>
          </cell>
        </row>
        <row r="198">
          <cell r="D198" t="str">
            <v>USDOD</v>
          </cell>
        </row>
        <row r="199">
          <cell r="D199" t="str">
            <v>Facility Construction Contract</v>
          </cell>
        </row>
        <row r="200">
          <cell r="D200" t="str">
            <v>Spare 2</v>
          </cell>
        </row>
        <row r="203">
          <cell r="F203" t="str">
            <v>2015-16</v>
          </cell>
          <cell r="G203" t="str">
            <v>2016-17</v>
          </cell>
          <cell r="H203" t="str">
            <v>2017-18</v>
          </cell>
          <cell r="I203" t="str">
            <v>2018-19</v>
          </cell>
          <cell r="J203" t="str">
            <v>2019-20</v>
          </cell>
          <cell r="K203" t="str">
            <v>2020-21</v>
          </cell>
          <cell r="L203" t="str">
            <v>2021-22</v>
          </cell>
          <cell r="M203" t="str">
            <v>2022-23</v>
          </cell>
          <cell r="N203" t="str">
            <v>2023-24</v>
          </cell>
          <cell r="O203" t="str">
            <v>2024-25</v>
          </cell>
          <cell r="P203" t="str">
            <v>2025-26</v>
          </cell>
          <cell r="Q203" t="str">
            <v>2026-27</v>
          </cell>
          <cell r="R203" t="str">
            <v>2027-28</v>
          </cell>
          <cell r="S203" t="str">
            <v>2028-29</v>
          </cell>
          <cell r="T203" t="str">
            <v>2029-30</v>
          </cell>
          <cell r="U203" t="str">
            <v>2030-31</v>
          </cell>
          <cell r="V203" t="str">
            <v>2031-32</v>
          </cell>
          <cell r="W203" t="str">
            <v>2032-33</v>
          </cell>
          <cell r="X203" t="str">
            <v>2033-34</v>
          </cell>
          <cell r="Y203" t="str">
            <v>2034-35</v>
          </cell>
          <cell r="Z203" t="str">
            <v>2035-36</v>
          </cell>
          <cell r="AA203" t="str">
            <v>2036-37</v>
          </cell>
          <cell r="AB203" t="str">
            <v>2037-38</v>
          </cell>
          <cell r="AC203" t="str">
            <v>2038-39</v>
          </cell>
          <cell r="AD203" t="str">
            <v>2039-40</v>
          </cell>
          <cell r="AE203" t="str">
            <v>2040-41</v>
          </cell>
          <cell r="AF203" t="str">
            <v>2041-42</v>
          </cell>
          <cell r="AG203" t="str">
            <v>2042-43</v>
          </cell>
          <cell r="AH203" t="str">
            <v>2043-44</v>
          </cell>
          <cell r="AI203" t="str">
            <v>2044-45</v>
          </cell>
          <cell r="AJ203" t="str">
            <v>2045-46</v>
          </cell>
          <cell r="AK203" t="str">
            <v>2046-47</v>
          </cell>
          <cell r="AL203" t="str">
            <v>2047-48</v>
          </cell>
          <cell r="AM203" t="str">
            <v>2048-49</v>
          </cell>
          <cell r="AN203" t="str">
            <v>2049-50</v>
          </cell>
          <cell r="AO203" t="str">
            <v>2050-51</v>
          </cell>
          <cell r="AP203" t="str">
            <v>2051-52</v>
          </cell>
          <cell r="AQ203" t="str">
            <v>2052-53</v>
          </cell>
          <cell r="AR203" t="str">
            <v>2053-54</v>
          </cell>
          <cell r="AS203" t="str">
            <v>2054-55</v>
          </cell>
          <cell r="AT203" t="str">
            <v>2055-56</v>
          </cell>
          <cell r="AU203" t="str">
            <v>2056-57</v>
          </cell>
          <cell r="AV203" t="str">
            <v>2057-58</v>
          </cell>
          <cell r="AW203" t="str">
            <v>2058-59</v>
          </cell>
          <cell r="AX203" t="str">
            <v>2059-60</v>
          </cell>
          <cell r="AY203" t="str">
            <v>2060-61</v>
          </cell>
          <cell r="AZ203" t="str">
            <v>2061-62</v>
          </cell>
          <cell r="BA203" t="str">
            <v>2062-63</v>
          </cell>
          <cell r="BB203" t="str">
            <v>2063-64</v>
          </cell>
          <cell r="BC203" t="str">
            <v>2064-65</v>
          </cell>
          <cell r="BD203" t="str">
            <v>2065-66</v>
          </cell>
        </row>
        <row r="204">
          <cell r="D204" t="str">
            <v>SME Wgt Avg</v>
          </cell>
          <cell r="E204">
            <v>1</v>
          </cell>
          <cell r="F204">
            <v>1</v>
          </cell>
          <cell r="G204">
            <v>1</v>
          </cell>
          <cell r="H204">
            <v>1.03</v>
          </cell>
          <cell r="I204">
            <v>1.0609</v>
          </cell>
          <cell r="J204">
            <v>1.092727</v>
          </cell>
          <cell r="K204">
            <v>1.1255088100000001</v>
          </cell>
          <cell r="L204">
            <v>1.1592740743000001</v>
          </cell>
          <cell r="M204">
            <v>1.1940522965290001</v>
          </cell>
          <cell r="N204">
            <v>1.2298738654248702</v>
          </cell>
          <cell r="O204">
            <v>1.2667700813876164</v>
          </cell>
          <cell r="P204">
            <v>1.3047731838292449</v>
          </cell>
          <cell r="Q204">
            <v>1.3439163793441222</v>
          </cell>
          <cell r="R204">
            <v>1.3842338707244459</v>
          </cell>
          <cell r="S204">
            <v>1.4257608868461793</v>
          </cell>
          <cell r="T204">
            <v>1.4685337134515648</v>
          </cell>
          <cell r="U204">
            <v>1.5125897248551119</v>
          </cell>
          <cell r="V204">
            <v>1.5579674166007653</v>
          </cell>
          <cell r="W204">
            <v>1.6047064390987884</v>
          </cell>
          <cell r="X204">
            <v>1.652847632271752</v>
          </cell>
          <cell r="Y204">
            <v>1.7024330612399046</v>
          </cell>
          <cell r="Z204">
            <v>1.7535060530771018</v>
          </cell>
          <cell r="AA204">
            <v>1.806111234669415</v>
          </cell>
          <cell r="AB204">
            <v>1.8602945717094976</v>
          </cell>
          <cell r="AC204">
            <v>1.9161034088607827</v>
          </cell>
          <cell r="AD204">
            <v>1.9735865111266062</v>
          </cell>
          <cell r="AE204">
            <v>2.0327941064604045</v>
          </cell>
          <cell r="AF204">
            <v>2.0937779296542165</v>
          </cell>
          <cell r="AG204">
            <v>2.1565912675438432</v>
          </cell>
          <cell r="AH204">
            <v>2.2212890055701586</v>
          </cell>
          <cell r="AI204">
            <v>2.2879276757372633</v>
          </cell>
          <cell r="AJ204">
            <v>2.3565655060093813</v>
          </cell>
          <cell r="AK204">
            <v>2.4272624711896627</v>
          </cell>
          <cell r="AL204">
            <v>2.5000803453253524</v>
          </cell>
          <cell r="AM204">
            <v>2.5750827556851132</v>
          </cell>
          <cell r="AN204">
            <v>2.6523352383556666</v>
          </cell>
          <cell r="AO204">
            <v>2.7319052955063365</v>
          </cell>
          <cell r="AP204">
            <v>2.8138624543715265</v>
          </cell>
          <cell r="AQ204">
            <v>2.8982783280026725</v>
          </cell>
          <cell r="AR204">
            <v>2.9852266778427525</v>
          </cell>
          <cell r="AS204">
            <v>3.074783478178035</v>
          </cell>
          <cell r="AT204">
            <v>3.1670269825233763</v>
          </cell>
          <cell r="AU204">
            <v>3.2620377919990777</v>
          </cell>
          <cell r="AV204">
            <v>3.3598989257590501</v>
          </cell>
          <cell r="AW204">
            <v>3.4606958935318217</v>
          </cell>
          <cell r="AX204">
            <v>3.5645167703377765</v>
          </cell>
          <cell r="AY204">
            <v>3.67145227344791</v>
          </cell>
          <cell r="AZ204">
            <v>3.7815958416513475</v>
          </cell>
          <cell r="BA204">
            <v>3.8950437169008882</v>
          </cell>
          <cell r="BB204">
            <v>4.0118950284079151</v>
          </cell>
          <cell r="BC204" t="e">
            <v>#N/A</v>
          </cell>
          <cell r="BD204" t="e">
            <v>#N/A</v>
          </cell>
        </row>
        <row r="205">
          <cell r="D205" t="str">
            <v>Non-Farm GDP</v>
          </cell>
          <cell r="E205">
            <v>1</v>
          </cell>
          <cell r="F205">
            <v>1</v>
          </cell>
          <cell r="G205">
            <v>1</v>
          </cell>
          <cell r="H205">
            <v>1.0249999999999999</v>
          </cell>
          <cell r="I205">
            <v>1.0506249999999999</v>
          </cell>
          <cell r="J205">
            <v>1.0768906249999999</v>
          </cell>
          <cell r="K205">
            <v>1.1038128906249998</v>
          </cell>
          <cell r="L205">
            <v>1.1314082128906247</v>
          </cell>
          <cell r="M205">
            <v>1.1596934182128902</v>
          </cell>
          <cell r="N205">
            <v>1.1886857536682123</v>
          </cell>
          <cell r="O205">
            <v>1.2184028975099175</v>
          </cell>
          <cell r="P205">
            <v>1.2488629699476652</v>
          </cell>
          <cell r="Q205">
            <v>1.2800845441963566</v>
          </cell>
          <cell r="R205">
            <v>1.3120866578012655</v>
          </cell>
          <cell r="S205">
            <v>1.3448888242462971</v>
          </cell>
          <cell r="T205">
            <v>1.3785110448524545</v>
          </cell>
          <cell r="U205">
            <v>1.4129738209737657</v>
          </cell>
          <cell r="V205">
            <v>1.4482981664981096</v>
          </cell>
          <cell r="W205">
            <v>1.4845056206605622</v>
          </cell>
          <cell r="X205">
            <v>1.5216182611770761</v>
          </cell>
          <cell r="Y205">
            <v>1.5596587177065029</v>
          </cell>
          <cell r="Z205">
            <v>1.5986501856491653</v>
          </cell>
          <cell r="AA205">
            <v>1.6386164402903942</v>
          </cell>
          <cell r="AB205">
            <v>1.6795818512976539</v>
          </cell>
          <cell r="AC205">
            <v>1.721571397580095</v>
          </cell>
          <cell r="AD205">
            <v>1.7646106825195973</v>
          </cell>
          <cell r="AE205">
            <v>1.8087259495825871</v>
          </cell>
          <cell r="AF205">
            <v>1.8539440983221516</v>
          </cell>
          <cell r="AG205">
            <v>1.9002927007802053</v>
          </cell>
          <cell r="AH205">
            <v>1.9478000182997102</v>
          </cell>
          <cell r="AI205">
            <v>1.9964950187572028</v>
          </cell>
          <cell r="AJ205">
            <v>2.0464073942261325</v>
          </cell>
          <cell r="AK205">
            <v>2.0975675790817858</v>
          </cell>
          <cell r="AL205">
            <v>2.1500067685588302</v>
          </cell>
          <cell r="AM205">
            <v>2.2037569377728006</v>
          </cell>
          <cell r="AN205">
            <v>2.2588508612171205</v>
          </cell>
          <cell r="AO205">
            <v>2.3153221327475482</v>
          </cell>
          <cell r="AP205">
            <v>2.3732051860662366</v>
          </cell>
          <cell r="AQ205">
            <v>2.4325353157178924</v>
          </cell>
          <cell r="AR205">
            <v>2.4933486986108395</v>
          </cell>
          <cell r="AS205">
            <v>2.5556824160761105</v>
          </cell>
          <cell r="AT205">
            <v>2.6195744764780131</v>
          </cell>
          <cell r="AU205">
            <v>2.6850638383899632</v>
          </cell>
          <cell r="AV205">
            <v>2.7521904343497119</v>
          </cell>
          <cell r="AW205">
            <v>2.8209951952084547</v>
          </cell>
          <cell r="AX205">
            <v>2.8915200750886658</v>
          </cell>
          <cell r="AY205">
            <v>2.9638080769658823</v>
          </cell>
          <cell r="AZ205">
            <v>3.0379032788900293</v>
          </cell>
          <cell r="BA205">
            <v>3.1138508608622799</v>
          </cell>
          <cell r="BB205">
            <v>3.1916971323838368</v>
          </cell>
          <cell r="BC205" t="e">
            <v>#N/A</v>
          </cell>
          <cell r="BD205" t="e">
            <v>#N/A</v>
          </cell>
        </row>
        <row r="206">
          <cell r="D206" t="str">
            <v>Fuel - DMO</v>
          </cell>
          <cell r="E206">
            <v>1</v>
          </cell>
          <cell r="F206">
            <v>1</v>
          </cell>
          <cell r="G206">
            <v>1</v>
          </cell>
          <cell r="H206">
            <v>1.0249999999999999</v>
          </cell>
          <cell r="I206">
            <v>1.0506249999999999</v>
          </cell>
          <cell r="J206">
            <v>1.0768906249999999</v>
          </cell>
          <cell r="K206">
            <v>1.1038128906249998</v>
          </cell>
          <cell r="L206">
            <v>1.1314082128906247</v>
          </cell>
          <cell r="M206">
            <v>1.1596934182128902</v>
          </cell>
          <cell r="N206">
            <v>1.1886857536682123</v>
          </cell>
          <cell r="O206">
            <v>1.2184028975099175</v>
          </cell>
          <cell r="P206">
            <v>1.2488629699476652</v>
          </cell>
          <cell r="Q206">
            <v>1.2800845441963566</v>
          </cell>
          <cell r="R206">
            <v>1.3120866578012655</v>
          </cell>
          <cell r="S206">
            <v>1.3448888242462971</v>
          </cell>
          <cell r="T206">
            <v>1.3785110448524545</v>
          </cell>
          <cell r="U206">
            <v>1.4129738209737657</v>
          </cell>
          <cell r="V206">
            <v>1.4482981664981096</v>
          </cell>
          <cell r="W206">
            <v>1.4845056206605622</v>
          </cell>
          <cell r="X206">
            <v>1.5216182611770761</v>
          </cell>
          <cell r="Y206">
            <v>1.5596587177065029</v>
          </cell>
          <cell r="Z206">
            <v>1.5986501856491653</v>
          </cell>
          <cell r="AA206">
            <v>1.6386164402903942</v>
          </cell>
          <cell r="AB206">
            <v>1.6795818512976539</v>
          </cell>
          <cell r="AC206">
            <v>1.721571397580095</v>
          </cell>
          <cell r="AD206">
            <v>1.7646106825195973</v>
          </cell>
          <cell r="AE206">
            <v>1.8087259495825871</v>
          </cell>
          <cell r="AF206">
            <v>1.8539440983221516</v>
          </cell>
          <cell r="AG206">
            <v>1.9002927007802053</v>
          </cell>
          <cell r="AH206">
            <v>1.9478000182997102</v>
          </cell>
          <cell r="AI206">
            <v>1.9964950187572028</v>
          </cell>
          <cell r="AJ206">
            <v>2.0464073942261325</v>
          </cell>
          <cell r="AK206">
            <v>2.0975675790817858</v>
          </cell>
          <cell r="AL206">
            <v>2.1500067685588302</v>
          </cell>
          <cell r="AM206">
            <v>2.2037569377728006</v>
          </cell>
          <cell r="AN206">
            <v>2.2588508612171205</v>
          </cell>
          <cell r="AO206">
            <v>2.3153221327475482</v>
          </cell>
          <cell r="AP206">
            <v>2.3732051860662366</v>
          </cell>
          <cell r="AQ206">
            <v>2.4325353157178924</v>
          </cell>
          <cell r="AR206">
            <v>2.4933486986108395</v>
          </cell>
          <cell r="AS206">
            <v>2.5556824160761105</v>
          </cell>
          <cell r="AT206">
            <v>2.6195744764780131</v>
          </cell>
          <cell r="AU206">
            <v>2.6850638383899632</v>
          </cell>
          <cell r="AV206">
            <v>2.7521904343497119</v>
          </cell>
          <cell r="AW206">
            <v>2.8209951952084547</v>
          </cell>
          <cell r="AX206">
            <v>2.8915200750886658</v>
          </cell>
          <cell r="AY206">
            <v>2.9638080769658823</v>
          </cell>
          <cell r="AZ206">
            <v>3.0379032788900293</v>
          </cell>
          <cell r="BA206">
            <v>3.1138508608622799</v>
          </cell>
          <cell r="BB206">
            <v>3.1916971323838368</v>
          </cell>
          <cell r="BC206" t="e">
            <v>#N/A</v>
          </cell>
          <cell r="BD206" t="e">
            <v>#N/A</v>
          </cell>
        </row>
        <row r="207">
          <cell r="D207" t="str">
            <v>NPOC</v>
          </cell>
          <cell r="E207">
            <v>1</v>
          </cell>
          <cell r="F207">
            <v>1</v>
          </cell>
          <cell r="G207">
            <v>1</v>
          </cell>
          <cell r="H207">
            <v>1.0249999999999999</v>
          </cell>
          <cell r="I207">
            <v>1.0506249999999999</v>
          </cell>
          <cell r="J207">
            <v>1.0768906249999999</v>
          </cell>
          <cell r="K207">
            <v>1.1038128906249998</v>
          </cell>
          <cell r="L207">
            <v>1.1314082128906247</v>
          </cell>
          <cell r="M207">
            <v>1.1596934182128902</v>
          </cell>
          <cell r="N207">
            <v>1.1886857536682123</v>
          </cell>
          <cell r="O207">
            <v>1.2184028975099175</v>
          </cell>
          <cell r="P207">
            <v>1.2488629699476652</v>
          </cell>
          <cell r="Q207">
            <v>1.2800845441963566</v>
          </cell>
          <cell r="R207">
            <v>1.3120866578012655</v>
          </cell>
          <cell r="S207">
            <v>1.3448888242462971</v>
          </cell>
          <cell r="T207">
            <v>1.3785110448524545</v>
          </cell>
          <cell r="U207">
            <v>1.4129738209737657</v>
          </cell>
          <cell r="V207">
            <v>1.4482981664981096</v>
          </cell>
          <cell r="W207">
            <v>1.4845056206605622</v>
          </cell>
          <cell r="X207">
            <v>1.5216182611770761</v>
          </cell>
          <cell r="Y207">
            <v>1.5596587177065029</v>
          </cell>
          <cell r="Z207">
            <v>1.5986501856491653</v>
          </cell>
          <cell r="AA207">
            <v>1.6386164402903942</v>
          </cell>
          <cell r="AB207">
            <v>1.6795818512976539</v>
          </cell>
          <cell r="AC207">
            <v>1.721571397580095</v>
          </cell>
          <cell r="AD207">
            <v>1.7646106825195973</v>
          </cell>
          <cell r="AE207">
            <v>1.8087259495825871</v>
          </cell>
          <cell r="AF207">
            <v>1.8539440983221516</v>
          </cell>
          <cell r="AG207">
            <v>1.9002927007802053</v>
          </cell>
          <cell r="AH207">
            <v>1.9478000182997102</v>
          </cell>
          <cell r="AI207">
            <v>1.9964950187572028</v>
          </cell>
          <cell r="AJ207">
            <v>2.0464073942261325</v>
          </cell>
          <cell r="AK207">
            <v>2.0975675790817858</v>
          </cell>
          <cell r="AL207">
            <v>2.1500067685588302</v>
          </cell>
          <cell r="AM207">
            <v>2.2037569377728006</v>
          </cell>
          <cell r="AN207">
            <v>2.2588508612171205</v>
          </cell>
          <cell r="AO207">
            <v>2.3153221327475482</v>
          </cell>
          <cell r="AP207">
            <v>2.3732051860662366</v>
          </cell>
          <cell r="AQ207">
            <v>2.4325353157178924</v>
          </cell>
          <cell r="AR207">
            <v>2.4933486986108395</v>
          </cell>
          <cell r="AS207">
            <v>2.5556824160761105</v>
          </cell>
          <cell r="AT207">
            <v>2.6195744764780131</v>
          </cell>
          <cell r="AU207">
            <v>2.6850638383899632</v>
          </cell>
          <cell r="AV207">
            <v>2.7521904343497119</v>
          </cell>
          <cell r="AW207">
            <v>2.8209951952084547</v>
          </cell>
          <cell r="AX207">
            <v>2.8915200750886658</v>
          </cell>
          <cell r="AY207">
            <v>2.9638080769658823</v>
          </cell>
          <cell r="AZ207">
            <v>3.0379032788900293</v>
          </cell>
          <cell r="BA207">
            <v>3.1138508608622799</v>
          </cell>
          <cell r="BB207">
            <v>3.1916971323838368</v>
          </cell>
          <cell r="BC207" t="e">
            <v>#N/A</v>
          </cell>
          <cell r="BD207" t="e">
            <v>#N/A</v>
          </cell>
        </row>
        <row r="208">
          <cell r="D208" t="str">
            <v>Other Operating</v>
          </cell>
          <cell r="E208">
            <v>1</v>
          </cell>
          <cell r="F208">
            <v>1</v>
          </cell>
          <cell r="G208">
            <v>1</v>
          </cell>
          <cell r="H208">
            <v>1.0249999999999999</v>
          </cell>
          <cell r="I208">
            <v>1.0506249999999999</v>
          </cell>
          <cell r="J208">
            <v>1.0768906249999999</v>
          </cell>
          <cell r="K208">
            <v>1.1038128906249998</v>
          </cell>
          <cell r="L208">
            <v>1.1314082128906247</v>
          </cell>
          <cell r="M208">
            <v>1.1596934182128902</v>
          </cell>
          <cell r="N208">
            <v>1.1886857536682123</v>
          </cell>
          <cell r="O208">
            <v>1.2184028975099175</v>
          </cell>
          <cell r="P208">
            <v>1.2488629699476652</v>
          </cell>
          <cell r="Q208">
            <v>1.2800845441963566</v>
          </cell>
          <cell r="R208">
            <v>1.3120866578012655</v>
          </cell>
          <cell r="S208">
            <v>1.3448888242462971</v>
          </cell>
          <cell r="T208">
            <v>1.3785110448524545</v>
          </cell>
          <cell r="U208">
            <v>1.4129738209737657</v>
          </cell>
          <cell r="V208">
            <v>1.4482981664981096</v>
          </cell>
          <cell r="W208">
            <v>1.4845056206605622</v>
          </cell>
          <cell r="X208">
            <v>1.5216182611770761</v>
          </cell>
          <cell r="Y208">
            <v>1.5596587177065029</v>
          </cell>
          <cell r="Z208">
            <v>1.5986501856491653</v>
          </cell>
          <cell r="AA208">
            <v>1.6386164402903942</v>
          </cell>
          <cell r="AB208">
            <v>1.6795818512976539</v>
          </cell>
          <cell r="AC208">
            <v>1.721571397580095</v>
          </cell>
          <cell r="AD208">
            <v>1.7646106825195973</v>
          </cell>
          <cell r="AE208">
            <v>1.8087259495825871</v>
          </cell>
          <cell r="AF208">
            <v>1.8539440983221516</v>
          </cell>
          <cell r="AG208">
            <v>1.9002927007802053</v>
          </cell>
          <cell r="AH208">
            <v>1.9478000182997102</v>
          </cell>
          <cell r="AI208">
            <v>1.9964950187572028</v>
          </cell>
          <cell r="AJ208">
            <v>2.0464073942261325</v>
          </cell>
          <cell r="AK208">
            <v>2.0975675790817858</v>
          </cell>
          <cell r="AL208">
            <v>2.1500067685588302</v>
          </cell>
          <cell r="AM208">
            <v>2.2037569377728006</v>
          </cell>
          <cell r="AN208">
            <v>2.2588508612171205</v>
          </cell>
          <cell r="AO208">
            <v>2.3153221327475482</v>
          </cell>
          <cell r="AP208">
            <v>2.3732051860662366</v>
          </cell>
          <cell r="AQ208">
            <v>2.4325353157178924</v>
          </cell>
          <cell r="AR208">
            <v>2.4933486986108395</v>
          </cell>
          <cell r="AS208">
            <v>2.5556824160761105</v>
          </cell>
          <cell r="AT208">
            <v>2.6195744764780131</v>
          </cell>
          <cell r="AU208">
            <v>2.6850638383899632</v>
          </cell>
          <cell r="AV208">
            <v>2.7521904343497119</v>
          </cell>
          <cell r="AW208">
            <v>2.8209951952084547</v>
          </cell>
          <cell r="AX208">
            <v>2.8915200750886658</v>
          </cell>
          <cell r="AY208">
            <v>2.9638080769658823</v>
          </cell>
          <cell r="AZ208">
            <v>3.0379032788900293</v>
          </cell>
          <cell r="BA208">
            <v>3.1138508608622799</v>
          </cell>
          <cell r="BB208">
            <v>3.1916971323838368</v>
          </cell>
          <cell r="BC208" t="e">
            <v>#N/A</v>
          </cell>
          <cell r="BD208" t="e">
            <v>#N/A</v>
          </cell>
        </row>
        <row r="209">
          <cell r="D209" t="str">
            <v>Facilities</v>
          </cell>
          <cell r="E209">
            <v>1</v>
          </cell>
          <cell r="F209">
            <v>1</v>
          </cell>
          <cell r="G209">
            <v>1</v>
          </cell>
          <cell r="H209">
            <v>1.0249999999999999</v>
          </cell>
          <cell r="I209">
            <v>1.0506249999999999</v>
          </cell>
          <cell r="J209">
            <v>1.0768906249999999</v>
          </cell>
          <cell r="K209">
            <v>1.1038128906249998</v>
          </cell>
          <cell r="L209">
            <v>1.1314082128906247</v>
          </cell>
          <cell r="M209">
            <v>1.1596934182128902</v>
          </cell>
          <cell r="N209">
            <v>1.1886857536682123</v>
          </cell>
          <cell r="O209">
            <v>1.2184028975099175</v>
          </cell>
          <cell r="P209">
            <v>1.2488629699476652</v>
          </cell>
          <cell r="Q209">
            <v>1.2800845441963566</v>
          </cell>
          <cell r="R209">
            <v>1.3120866578012655</v>
          </cell>
          <cell r="S209">
            <v>1.3448888242462971</v>
          </cell>
          <cell r="T209">
            <v>1.3785110448524545</v>
          </cell>
          <cell r="U209">
            <v>1.4129738209737657</v>
          </cell>
          <cell r="V209">
            <v>1.4482981664981096</v>
          </cell>
          <cell r="W209">
            <v>1.4845056206605622</v>
          </cell>
          <cell r="X209">
            <v>1.5216182611770761</v>
          </cell>
          <cell r="Y209">
            <v>1.5596587177065029</v>
          </cell>
          <cell r="Z209">
            <v>1.5986501856491653</v>
          </cell>
          <cell r="AA209">
            <v>1.6386164402903942</v>
          </cell>
          <cell r="AB209">
            <v>1.6795818512976539</v>
          </cell>
          <cell r="AC209">
            <v>1.721571397580095</v>
          </cell>
          <cell r="AD209">
            <v>1.7646106825195973</v>
          </cell>
          <cell r="AE209">
            <v>1.8087259495825871</v>
          </cell>
          <cell r="AF209">
            <v>1.8539440983221516</v>
          </cell>
          <cell r="AG209">
            <v>1.9002927007802053</v>
          </cell>
          <cell r="AH209">
            <v>1.9478000182997102</v>
          </cell>
          <cell r="AI209">
            <v>1.9964950187572028</v>
          </cell>
          <cell r="AJ209">
            <v>2.0464073942261325</v>
          </cell>
          <cell r="AK209">
            <v>2.0975675790817858</v>
          </cell>
          <cell r="AL209">
            <v>2.1500067685588302</v>
          </cell>
          <cell r="AM209">
            <v>2.2037569377728006</v>
          </cell>
          <cell r="AN209">
            <v>2.2588508612171205</v>
          </cell>
          <cell r="AO209">
            <v>2.3153221327475482</v>
          </cell>
          <cell r="AP209">
            <v>2.3732051860662366</v>
          </cell>
          <cell r="AQ209">
            <v>2.4325353157178924</v>
          </cell>
          <cell r="AR209">
            <v>2.4933486986108395</v>
          </cell>
          <cell r="AS209">
            <v>2.5556824160761105</v>
          </cell>
          <cell r="AT209">
            <v>2.6195744764780131</v>
          </cell>
          <cell r="AU209">
            <v>2.6850638383899632</v>
          </cell>
          <cell r="AV209">
            <v>2.7521904343497119</v>
          </cell>
          <cell r="AW209">
            <v>2.8209951952084547</v>
          </cell>
          <cell r="AX209">
            <v>2.8915200750886658</v>
          </cell>
          <cell r="AY209">
            <v>2.9638080769658823</v>
          </cell>
          <cell r="AZ209">
            <v>3.0379032788900293</v>
          </cell>
          <cell r="BA209">
            <v>3.1138508608622799</v>
          </cell>
          <cell r="BB209">
            <v>3.1916971323838368</v>
          </cell>
          <cell r="BC209" t="e">
            <v>#N/A</v>
          </cell>
          <cell r="BD209" t="e">
            <v>#N/A</v>
          </cell>
        </row>
        <row r="210">
          <cell r="D210" t="str">
            <v>Wage Price Index</v>
          </cell>
          <cell r="E210">
            <v>1</v>
          </cell>
          <cell r="F210">
            <v>1</v>
          </cell>
          <cell r="G210">
            <v>1</v>
          </cell>
          <cell r="H210">
            <v>1.04</v>
          </cell>
          <cell r="I210">
            <v>1.0816000000000001</v>
          </cell>
          <cell r="J210">
            <v>1.1248640000000001</v>
          </cell>
          <cell r="K210">
            <v>1.1698585600000002</v>
          </cell>
          <cell r="L210">
            <v>1.2166529024000003</v>
          </cell>
          <cell r="M210">
            <v>1.2653190184960004</v>
          </cell>
          <cell r="N210">
            <v>1.3159317792358405</v>
          </cell>
          <cell r="O210">
            <v>1.3685690504052741</v>
          </cell>
          <cell r="P210">
            <v>1.4233118124214852</v>
          </cell>
          <cell r="Q210">
            <v>1.4802442849183446</v>
          </cell>
          <cell r="R210">
            <v>1.5394540563150785</v>
          </cell>
          <cell r="S210">
            <v>1.6010322185676817</v>
          </cell>
          <cell r="T210">
            <v>1.6650735073103891</v>
          </cell>
          <cell r="U210">
            <v>1.7316764476028046</v>
          </cell>
          <cell r="V210">
            <v>1.8009435055069167</v>
          </cell>
          <cell r="W210">
            <v>1.8729812457271935</v>
          </cell>
          <cell r="X210">
            <v>1.9479004955562813</v>
          </cell>
          <cell r="Y210">
            <v>2.0258165153785326</v>
          </cell>
          <cell r="Z210">
            <v>2.1068491759936738</v>
          </cell>
          <cell r="AA210">
            <v>2.1911231430334208</v>
          </cell>
          <cell r="AB210">
            <v>2.2787680687547578</v>
          </cell>
          <cell r="AC210">
            <v>2.369918791504948</v>
          </cell>
          <cell r="AD210">
            <v>2.4647155431651462</v>
          </cell>
          <cell r="AE210">
            <v>2.5633041648917523</v>
          </cell>
          <cell r="AF210">
            <v>2.6658363314874225</v>
          </cell>
          <cell r="AG210">
            <v>2.7724697847469195</v>
          </cell>
          <cell r="AH210">
            <v>2.8833685761367964</v>
          </cell>
          <cell r="AI210">
            <v>2.9987033191822685</v>
          </cell>
          <cell r="AJ210">
            <v>3.1186514519495594</v>
          </cell>
          <cell r="AK210">
            <v>3.2433975100275418</v>
          </cell>
          <cell r="AL210">
            <v>3.3731334104286437</v>
          </cell>
          <cell r="AM210">
            <v>3.5080587468457893</v>
          </cell>
          <cell r="AN210">
            <v>3.6483810967196209</v>
          </cell>
          <cell r="AO210">
            <v>3.7943163405884057</v>
          </cell>
          <cell r="AP210">
            <v>3.9460889942119421</v>
          </cell>
          <cell r="AQ210">
            <v>4.1039325539804201</v>
          </cell>
          <cell r="AR210">
            <v>4.2680898561396372</v>
          </cell>
          <cell r="AS210">
            <v>4.438813450385223</v>
          </cell>
          <cell r="AT210">
            <v>4.6163659884006325</v>
          </cell>
          <cell r="AU210">
            <v>4.8010206279366576</v>
          </cell>
          <cell r="AV210">
            <v>4.993061453054124</v>
          </cell>
          <cell r="AW210">
            <v>5.1927839111762895</v>
          </cell>
          <cell r="AX210">
            <v>5.4004952676233415</v>
          </cell>
          <cell r="AY210">
            <v>5.6165150783282751</v>
          </cell>
          <cell r="AZ210">
            <v>5.8411756814614062</v>
          </cell>
          <cell r="BA210">
            <v>6.0748227087198625</v>
          </cell>
          <cell r="BB210">
            <v>6.317815617068657</v>
          </cell>
          <cell r="BC210" t="e">
            <v>#N/A</v>
          </cell>
          <cell r="BD210" t="e">
            <v>#N/A</v>
          </cell>
        </row>
        <row r="211">
          <cell r="D211" t="str">
            <v>USDOD</v>
          </cell>
          <cell r="E211">
            <v>1</v>
          </cell>
          <cell r="F211">
            <v>1</v>
          </cell>
          <cell r="G211">
            <v>1</v>
          </cell>
          <cell r="H211">
            <v>1.02</v>
          </cell>
          <cell r="I211">
            <v>1.0404</v>
          </cell>
          <cell r="J211">
            <v>1.0612079999999999</v>
          </cell>
          <cell r="K211">
            <v>1.08243216</v>
          </cell>
          <cell r="L211">
            <v>1.1040808032</v>
          </cell>
          <cell r="M211">
            <v>1.1261624192640001</v>
          </cell>
          <cell r="N211">
            <v>1.14868566764928</v>
          </cell>
          <cell r="O211">
            <v>1.1716593810022657</v>
          </cell>
          <cell r="P211">
            <v>1.1950925686223111</v>
          </cell>
          <cell r="Q211">
            <v>1.2189944199947573</v>
          </cell>
          <cell r="R211">
            <v>1.2433743083946525</v>
          </cell>
          <cell r="S211">
            <v>1.2682417945625455</v>
          </cell>
          <cell r="T211">
            <v>1.2936066304537963</v>
          </cell>
          <cell r="U211">
            <v>1.3194787630628724</v>
          </cell>
          <cell r="V211">
            <v>1.3458683383241299</v>
          </cell>
          <cell r="W211">
            <v>1.3727857050906125</v>
          </cell>
          <cell r="X211">
            <v>1.4002414191924248</v>
          </cell>
          <cell r="Y211">
            <v>1.4282462475762734</v>
          </cell>
          <cell r="Z211">
            <v>1.4568111725277988</v>
          </cell>
          <cell r="AA211">
            <v>1.4859473959783549</v>
          </cell>
          <cell r="AB211">
            <v>1.5156663438979221</v>
          </cell>
          <cell r="AC211">
            <v>1.5459796707758806</v>
          </cell>
          <cell r="AD211">
            <v>1.5768992641913981</v>
          </cell>
          <cell r="AE211">
            <v>1.6084372494752261</v>
          </cell>
          <cell r="AF211">
            <v>1.6406059944647307</v>
          </cell>
          <cell r="AG211">
            <v>1.6734181143540252</v>
          </cell>
          <cell r="AH211">
            <v>1.7068864766411058</v>
          </cell>
          <cell r="AI211">
            <v>1.7410242061739281</v>
          </cell>
          <cell r="AJ211">
            <v>1.7758446902974065</v>
          </cell>
          <cell r="AK211">
            <v>1.8113615841033548</v>
          </cell>
          <cell r="AL211">
            <v>1.8475888157854219</v>
          </cell>
          <cell r="AM211">
            <v>1.8845405921011305</v>
          </cell>
          <cell r="AN211">
            <v>1.9222314039431532</v>
          </cell>
          <cell r="AO211">
            <v>1.9606760320220162</v>
          </cell>
          <cell r="AP211">
            <v>1.9998895526624565</v>
          </cell>
          <cell r="AQ211">
            <v>2.0398873437157055</v>
          </cell>
          <cell r="AR211">
            <v>2.0806850905900198</v>
          </cell>
          <cell r="AS211">
            <v>2.1222987924018204</v>
          </cell>
          <cell r="AT211">
            <v>2.1647447682498568</v>
          </cell>
          <cell r="AU211">
            <v>2.208039663614854</v>
          </cell>
          <cell r="AV211">
            <v>2.252200456887151</v>
          </cell>
          <cell r="AW211">
            <v>2.2972444660248938</v>
          </cell>
          <cell r="AX211">
            <v>2.343189355345392</v>
          </cell>
          <cell r="AY211">
            <v>2.3900531424522997</v>
          </cell>
          <cell r="AZ211">
            <v>2.4378542053013459</v>
          </cell>
          <cell r="BA211">
            <v>2.4866112894073726</v>
          </cell>
          <cell r="BB211">
            <v>2.53634351519552</v>
          </cell>
          <cell r="BC211" t="e">
            <v>#N/A</v>
          </cell>
          <cell r="BD211" t="e">
            <v>#N/A</v>
          </cell>
        </row>
        <row r="212">
          <cell r="D212" t="str">
            <v>Facility Construction Contract</v>
          </cell>
          <cell r="E212">
            <v>1</v>
          </cell>
          <cell r="F212">
            <v>1</v>
          </cell>
          <cell r="G212">
            <v>1</v>
          </cell>
          <cell r="H212">
            <v>1.0249999999999999</v>
          </cell>
          <cell r="I212">
            <v>1.05575</v>
          </cell>
          <cell r="J212">
            <v>1.0874225</v>
          </cell>
          <cell r="K212">
            <v>1.120045175</v>
          </cell>
          <cell r="L212">
            <v>1.1536465302500001</v>
          </cell>
          <cell r="M212">
            <v>1.1882559261575001</v>
          </cell>
          <cell r="N212">
            <v>1.2239036039422251</v>
          </cell>
          <cell r="O212">
            <v>1.260620712060492</v>
          </cell>
          <cell r="P212">
            <v>1.2984393334223068</v>
          </cell>
          <cell r="Q212">
            <v>1.337392513424976</v>
          </cell>
          <cell r="R212">
            <v>1.3775142888277254</v>
          </cell>
          <cell r="S212">
            <v>1.4188397174925573</v>
          </cell>
          <cell r="T212">
            <v>1.461404909017334</v>
          </cell>
          <cell r="U212">
            <v>1.5052470562878542</v>
          </cell>
          <cell r="V212">
            <v>1.5504044679764899</v>
          </cell>
          <cell r="W212">
            <v>1.5969166020157846</v>
          </cell>
          <cell r="X212">
            <v>1.6448241000762582</v>
          </cell>
          <cell r="Y212">
            <v>1.6941688230785461</v>
          </cell>
          <cell r="Z212">
            <v>1.7449938877709026</v>
          </cell>
          <cell r="AA212">
            <v>1.7973437044040297</v>
          </cell>
          <cell r="AB212">
            <v>1.8512640155361506</v>
          </cell>
          <cell r="AC212">
            <v>1.9068019360022352</v>
          </cell>
          <cell r="AD212">
            <v>1.9068019360022352</v>
          </cell>
          <cell r="AE212">
            <v>1.9068019360022352</v>
          </cell>
          <cell r="AF212">
            <v>1.9068019360022352</v>
          </cell>
          <cell r="AG212">
            <v>1.9068019360022352</v>
          </cell>
          <cell r="AH212">
            <v>1.9068019360022352</v>
          </cell>
          <cell r="AI212">
            <v>1.9068019360022352</v>
          </cell>
          <cell r="AJ212">
            <v>1.9068019360022352</v>
          </cell>
          <cell r="AK212">
            <v>1.9068019360022352</v>
          </cell>
          <cell r="AL212">
            <v>1.9068019360022352</v>
          </cell>
          <cell r="AM212">
            <v>1.9068019360022352</v>
          </cell>
          <cell r="AN212">
            <v>1.9068019360022352</v>
          </cell>
          <cell r="AO212">
            <v>1.9068019360022352</v>
          </cell>
          <cell r="AP212">
            <v>1.9068019360022352</v>
          </cell>
          <cell r="AQ212">
            <v>1.9068019360022352</v>
          </cell>
          <cell r="AR212">
            <v>1.9068019360022352</v>
          </cell>
          <cell r="AS212">
            <v>1.9068019360022352</v>
          </cell>
          <cell r="AT212">
            <v>1.9068019360022352</v>
          </cell>
          <cell r="AU212">
            <v>1.9068019360022352</v>
          </cell>
          <cell r="AV212">
            <v>1.9068019360022352</v>
          </cell>
          <cell r="AW212">
            <v>1.9068019360022352</v>
          </cell>
          <cell r="AX212">
            <v>1.9068019360022352</v>
          </cell>
          <cell r="AY212">
            <v>1.9068019360022352</v>
          </cell>
          <cell r="AZ212">
            <v>1.9068019360022352</v>
          </cell>
          <cell r="BA212">
            <v>1.9068019360022352</v>
          </cell>
          <cell r="BB212">
            <v>1.9068019360022352</v>
          </cell>
          <cell r="BC212" t="e">
            <v>#N/A</v>
          </cell>
          <cell r="BD212" t="e">
            <v>#N/A</v>
          </cell>
        </row>
        <row r="213">
          <cell r="D213" t="str">
            <v>Spare 2</v>
          </cell>
          <cell r="E213">
            <v>1</v>
          </cell>
          <cell r="F213">
            <v>1</v>
          </cell>
          <cell r="G213">
            <v>1</v>
          </cell>
          <cell r="H213">
            <v>1</v>
          </cell>
          <cell r="I213">
            <v>1</v>
          </cell>
          <cell r="J213">
            <v>1</v>
          </cell>
          <cell r="K213">
            <v>1</v>
          </cell>
          <cell r="L213">
            <v>1</v>
          </cell>
          <cell r="M213">
            <v>1</v>
          </cell>
          <cell r="N213">
            <v>1</v>
          </cell>
          <cell r="O213">
            <v>1</v>
          </cell>
          <cell r="P213">
            <v>1</v>
          </cell>
          <cell r="Q213">
            <v>1</v>
          </cell>
          <cell r="R213">
            <v>1</v>
          </cell>
          <cell r="S213">
            <v>1</v>
          </cell>
          <cell r="T213">
            <v>1</v>
          </cell>
          <cell r="U213">
            <v>1</v>
          </cell>
          <cell r="V213">
            <v>1</v>
          </cell>
          <cell r="W213">
            <v>1</v>
          </cell>
          <cell r="X213">
            <v>1</v>
          </cell>
          <cell r="Y213">
            <v>1</v>
          </cell>
          <cell r="Z213">
            <v>1</v>
          </cell>
          <cell r="AA213">
            <v>1</v>
          </cell>
          <cell r="AB213">
            <v>1</v>
          </cell>
          <cell r="AC213">
            <v>1</v>
          </cell>
          <cell r="AD213">
            <v>1</v>
          </cell>
          <cell r="AE213">
            <v>1</v>
          </cell>
          <cell r="AF213">
            <v>1</v>
          </cell>
          <cell r="AG213">
            <v>1</v>
          </cell>
          <cell r="AH213">
            <v>1</v>
          </cell>
          <cell r="AI213">
            <v>1</v>
          </cell>
          <cell r="AJ213">
            <v>1</v>
          </cell>
          <cell r="AK213">
            <v>1</v>
          </cell>
          <cell r="AL213">
            <v>1</v>
          </cell>
          <cell r="AM213">
            <v>1</v>
          </cell>
          <cell r="AN213">
            <v>1</v>
          </cell>
          <cell r="AO213">
            <v>1</v>
          </cell>
          <cell r="AP213">
            <v>1</v>
          </cell>
          <cell r="AQ213">
            <v>1</v>
          </cell>
          <cell r="AR213">
            <v>1</v>
          </cell>
          <cell r="AS213">
            <v>1</v>
          </cell>
          <cell r="AT213">
            <v>1</v>
          </cell>
          <cell r="AU213">
            <v>1</v>
          </cell>
          <cell r="AV213">
            <v>1</v>
          </cell>
          <cell r="AW213">
            <v>1</v>
          </cell>
          <cell r="AX213">
            <v>1</v>
          </cell>
          <cell r="AY213">
            <v>1</v>
          </cell>
          <cell r="AZ213">
            <v>1</v>
          </cell>
          <cell r="BA213">
            <v>1</v>
          </cell>
          <cell r="BB213">
            <v>1</v>
          </cell>
          <cell r="BC213" t="e">
            <v>#N/A</v>
          </cell>
          <cell r="BD213" t="e">
            <v>#N/A</v>
          </cell>
        </row>
        <row r="214">
          <cell r="D214">
            <v>0</v>
          </cell>
          <cell r="E214">
            <v>1</v>
          </cell>
          <cell r="F214">
            <v>1</v>
          </cell>
          <cell r="G214">
            <v>1</v>
          </cell>
          <cell r="H214" t="e">
            <v>#N/A</v>
          </cell>
          <cell r="I214" t="e">
            <v>#N/A</v>
          </cell>
          <cell r="J214" t="e">
            <v>#N/A</v>
          </cell>
          <cell r="K214" t="e">
            <v>#N/A</v>
          </cell>
          <cell r="L214" t="e">
            <v>#N/A</v>
          </cell>
          <cell r="M214" t="e">
            <v>#N/A</v>
          </cell>
          <cell r="N214" t="e">
            <v>#N/A</v>
          </cell>
          <cell r="O214" t="e">
            <v>#N/A</v>
          </cell>
          <cell r="P214" t="e">
            <v>#N/A</v>
          </cell>
          <cell r="Q214" t="e">
            <v>#N/A</v>
          </cell>
          <cell r="R214" t="e">
            <v>#N/A</v>
          </cell>
          <cell r="S214" t="e">
            <v>#N/A</v>
          </cell>
          <cell r="T214" t="e">
            <v>#N/A</v>
          </cell>
          <cell r="U214" t="e">
            <v>#N/A</v>
          </cell>
          <cell r="V214" t="e">
            <v>#N/A</v>
          </cell>
          <cell r="W214" t="e">
            <v>#N/A</v>
          </cell>
          <cell r="X214" t="e">
            <v>#N/A</v>
          </cell>
          <cell r="Y214" t="e">
            <v>#N/A</v>
          </cell>
          <cell r="Z214" t="e">
            <v>#N/A</v>
          </cell>
          <cell r="AA214" t="e">
            <v>#N/A</v>
          </cell>
          <cell r="AB214" t="e">
            <v>#N/A</v>
          </cell>
          <cell r="AC214" t="e">
            <v>#N/A</v>
          </cell>
          <cell r="AD214" t="e">
            <v>#N/A</v>
          </cell>
          <cell r="AE214" t="e">
            <v>#N/A</v>
          </cell>
          <cell r="AF214" t="e">
            <v>#N/A</v>
          </cell>
          <cell r="AG214" t="e">
            <v>#N/A</v>
          </cell>
          <cell r="AH214" t="e">
            <v>#N/A</v>
          </cell>
          <cell r="AI214" t="e">
            <v>#N/A</v>
          </cell>
          <cell r="AJ214" t="e">
            <v>#N/A</v>
          </cell>
          <cell r="AK214" t="e">
            <v>#N/A</v>
          </cell>
          <cell r="AL214" t="e">
            <v>#N/A</v>
          </cell>
          <cell r="AM214" t="e">
            <v>#N/A</v>
          </cell>
          <cell r="AN214" t="e">
            <v>#N/A</v>
          </cell>
          <cell r="AO214" t="e">
            <v>#N/A</v>
          </cell>
          <cell r="AP214" t="e">
            <v>#N/A</v>
          </cell>
          <cell r="AQ214" t="e">
            <v>#N/A</v>
          </cell>
          <cell r="AR214" t="e">
            <v>#N/A</v>
          </cell>
          <cell r="AS214" t="e">
            <v>#N/A</v>
          </cell>
          <cell r="AT214" t="e">
            <v>#N/A</v>
          </cell>
          <cell r="AU214" t="e">
            <v>#N/A</v>
          </cell>
          <cell r="AV214" t="e">
            <v>#N/A</v>
          </cell>
          <cell r="AW214" t="e">
            <v>#N/A</v>
          </cell>
          <cell r="AX214" t="e">
            <v>#N/A</v>
          </cell>
          <cell r="AY214" t="e">
            <v>#N/A</v>
          </cell>
          <cell r="AZ214" t="e">
            <v>#N/A</v>
          </cell>
          <cell r="BA214" t="e">
            <v>#N/A</v>
          </cell>
          <cell r="BB214" t="e">
            <v>#N/A</v>
          </cell>
          <cell r="BC214" t="e">
            <v>#N/A</v>
          </cell>
          <cell r="BD214" t="e">
            <v>#N/A</v>
          </cell>
        </row>
        <row r="229">
          <cell r="E229" t="str">
            <v>Navy</v>
          </cell>
        </row>
        <row r="230">
          <cell r="E230" t="str">
            <v>Army</v>
          </cell>
        </row>
        <row r="231">
          <cell r="E231" t="str">
            <v>Air Force</v>
          </cell>
        </row>
        <row r="232">
          <cell r="E232" t="str">
            <v>OSCDF</v>
          </cell>
        </row>
        <row r="233">
          <cell r="E233" t="str">
            <v>VCDF</v>
          </cell>
        </row>
        <row r="234">
          <cell r="E234" t="str">
            <v>JOC</v>
          </cell>
        </row>
        <row r="235">
          <cell r="E235" t="str">
            <v>CDG</v>
          </cell>
        </row>
        <row r="236">
          <cell r="E236" t="str">
            <v>CFO</v>
          </cell>
        </row>
        <row r="237">
          <cell r="E237" t="str">
            <v>CIOG</v>
          </cell>
        </row>
        <row r="238">
          <cell r="E238" t="str">
            <v>DMO</v>
          </cell>
        </row>
        <row r="239">
          <cell r="E239" t="str">
            <v>DSTO</v>
          </cell>
        </row>
        <row r="240">
          <cell r="E240" t="str">
            <v>DSRG</v>
          </cell>
        </row>
        <row r="241">
          <cell r="E241" t="str">
            <v>ISG</v>
          </cell>
        </row>
        <row r="242">
          <cell r="E242" t="str">
            <v>DPG</v>
          </cell>
        </row>
        <row r="251">
          <cell r="H251" t="str">
            <v>Navy - AFS</v>
          </cell>
          <cell r="O251" t="str">
            <v>ACT</v>
          </cell>
          <cell r="Q251" t="str">
            <v>PROJECT INITIATION AND REVIEW BOARD</v>
          </cell>
          <cell r="U251" t="str">
            <v>DCP Entry</v>
          </cell>
          <cell r="Y251" t="str">
            <v>Option 1</v>
          </cell>
        </row>
        <row r="252">
          <cell r="H252" t="str">
            <v>Army - AFS</v>
          </cell>
          <cell r="J252">
            <v>0</v>
          </cell>
          <cell r="K252" t="str">
            <v>Very Low</v>
          </cell>
          <cell r="L252">
            <v>0.05</v>
          </cell>
          <cell r="O252" t="str">
            <v>NSW</v>
          </cell>
          <cell r="Q252" t="str">
            <v>CAPABILITY GATE REVIEW BOARD</v>
          </cell>
          <cell r="U252" t="str">
            <v>Interim Pass</v>
          </cell>
          <cell r="Y252" t="str">
            <v>Option 2</v>
          </cell>
        </row>
        <row r="253">
          <cell r="H253" t="str">
            <v>Air Force - AFS</v>
          </cell>
          <cell r="J253">
            <v>7.4999999999999997E-2</v>
          </cell>
          <cell r="K253" t="str">
            <v>Low</v>
          </cell>
          <cell r="L253">
            <v>0.1</v>
          </cell>
          <cell r="O253" t="str">
            <v>NT</v>
          </cell>
          <cell r="Q253" t="str">
            <v>DEFENCE CAPABILITY COMMITTEE</v>
          </cell>
          <cell r="U253" t="str">
            <v>1st Pass</v>
          </cell>
          <cell r="Y253" t="str">
            <v>Option 3</v>
          </cell>
        </row>
        <row r="254">
          <cell r="H254" t="str">
            <v>Navy - Res</v>
          </cell>
          <cell r="J254">
            <v>0.125</v>
          </cell>
          <cell r="K254" t="str">
            <v>Low-Medium</v>
          </cell>
          <cell r="L254">
            <v>0.15</v>
          </cell>
          <cell r="O254" t="str">
            <v>QLD</v>
          </cell>
          <cell r="U254" t="str">
            <v>2nd Pass</v>
          </cell>
          <cell r="Y254" t="str">
            <v>Option 4</v>
          </cell>
        </row>
        <row r="255">
          <cell r="H255" t="str">
            <v>Army - Res</v>
          </cell>
          <cell r="J255">
            <v>0.17499999999999999</v>
          </cell>
          <cell r="K255" t="str">
            <v>Medium</v>
          </cell>
          <cell r="L255">
            <v>0.2</v>
          </cell>
          <cell r="O255" t="str">
            <v>SA</v>
          </cell>
          <cell r="U255" t="str">
            <v>Combined 1st /2nd Pass</v>
          </cell>
        </row>
        <row r="256">
          <cell r="H256" t="str">
            <v>Air Force - Res</v>
          </cell>
          <cell r="J256">
            <v>0.22500000000000001</v>
          </cell>
          <cell r="K256" t="str">
            <v>Medium-High</v>
          </cell>
          <cell r="L256">
            <v>0.25</v>
          </cell>
          <cell r="O256" t="str">
            <v>TAS</v>
          </cell>
          <cell r="Q256" t="str">
            <v>{Choose Committee from drop down}</v>
          </cell>
          <cell r="U256" t="str">
            <v>Real Cost Increase</v>
          </cell>
        </row>
        <row r="257">
          <cell r="H257" t="str">
            <v>APS FTE-A</v>
          </cell>
          <cell r="J257">
            <v>0.27500000000000002</v>
          </cell>
          <cell r="K257" t="str">
            <v>High</v>
          </cell>
          <cell r="L257">
            <v>0.3</v>
          </cell>
          <cell r="O257" t="str">
            <v>VIC</v>
          </cell>
        </row>
        <row r="258">
          <cell r="H258" t="str">
            <v>PSP FTE-A</v>
          </cell>
          <cell r="J258">
            <v>0.35</v>
          </cell>
          <cell r="K258" t="str">
            <v>Very High</v>
          </cell>
          <cell r="L258">
            <v>0.4</v>
          </cell>
          <cell r="O258" t="str">
            <v>WA</v>
          </cell>
        </row>
        <row r="259">
          <cell r="J259">
            <v>0.47499999999999998</v>
          </cell>
          <cell r="K259" t="str">
            <v>Extreme</v>
          </cell>
          <cell r="L259">
            <v>0.5</v>
          </cell>
          <cell r="O259" t="str">
            <v>O/S</v>
          </cell>
        </row>
        <row r="261">
          <cell r="B261" t="str">
            <v>Crew</v>
          </cell>
          <cell r="D261" t="str">
            <v>l/hr</v>
          </cell>
        </row>
        <row r="262">
          <cell r="B262" t="str">
            <v>Ship</v>
          </cell>
          <cell r="D262" t="str">
            <v>cz/day</v>
          </cell>
        </row>
        <row r="263">
          <cell r="B263" t="str">
            <v>Aircraft</v>
          </cell>
          <cell r="D263" t="str">
            <v>Annual</v>
          </cell>
          <cell r="F263" t="str">
            <v>Manual</v>
          </cell>
          <cell r="H263" t="str">
            <v xml:space="preserve"> Manual</v>
          </cell>
          <cell r="J263" t="str">
            <v>Manual</v>
          </cell>
          <cell r="L263" t="str">
            <v>Manual</v>
          </cell>
        </row>
        <row r="264">
          <cell r="B264" t="str">
            <v>Firing</v>
          </cell>
          <cell r="D264" t="str">
            <v>Refresh Cycle</v>
          </cell>
          <cell r="F264" t="str">
            <v>Triangular</v>
          </cell>
          <cell r="H264" t="str">
            <v xml:space="preserve"> Trapezoidal</v>
          </cell>
          <cell r="J264" t="str">
            <v>Uniform</v>
          </cell>
          <cell r="L264" t="str">
            <v>Uniform</v>
          </cell>
          <cell r="N264" t="str">
            <v>$</v>
          </cell>
          <cell r="P264" t="str">
            <v>Per Item</v>
          </cell>
          <cell r="R264" t="str">
            <v>Position</v>
          </cell>
          <cell r="T264" t="str">
            <v>Capital</v>
          </cell>
        </row>
        <row r="265">
          <cell r="B265" t="str">
            <v>Vehicle</v>
          </cell>
          <cell r="D265" t="str">
            <v>Refit Cycle</v>
          </cell>
          <cell r="F265" t="str">
            <v>Trapezoidal</v>
          </cell>
          <cell r="H265" t="str">
            <v xml:space="preserve"> Ramp Up</v>
          </cell>
          <cell r="J265" t="str">
            <v>Trapezoidal</v>
          </cell>
          <cell r="L265" t="str">
            <v>Trapezoidal</v>
          </cell>
          <cell r="N265" t="str">
            <v>$k</v>
          </cell>
          <cell r="P265" t="str">
            <v>Per System</v>
          </cell>
          <cell r="R265" t="str">
            <v>Per Ship</v>
          </cell>
          <cell r="T265" t="str">
            <v>Operating</v>
          </cell>
        </row>
        <row r="266">
          <cell r="B266" t="str">
            <v>Track-km</v>
          </cell>
          <cell r="F266" t="str">
            <v>Ramp Up</v>
          </cell>
          <cell r="H266" t="str">
            <v xml:space="preserve"> Ramp Down</v>
          </cell>
          <cell r="J266" t="str">
            <v>Ramp Up</v>
          </cell>
          <cell r="L266" t="str">
            <v>Ramp Up</v>
          </cell>
          <cell r="N266" t="str">
            <v>$m</v>
          </cell>
          <cell r="P266" t="str">
            <v>Per Year</v>
          </cell>
          <cell r="R266" t="str">
            <v>Per Aircraft</v>
          </cell>
          <cell r="T266" t="str">
            <v>ELF-1</v>
          </cell>
        </row>
        <row r="267">
          <cell r="B267" t="str">
            <v>Flying Hour</v>
          </cell>
          <cell r="F267" t="str">
            <v>Ramp Down</v>
          </cell>
          <cell r="H267" t="str">
            <v xml:space="preserve"> Uniform</v>
          </cell>
          <cell r="J267" t="str">
            <v>Ramp Down</v>
          </cell>
          <cell r="L267" t="str">
            <v>Ramp Down</v>
          </cell>
          <cell r="P267" t="str">
            <v>Per Option</v>
          </cell>
          <cell r="R267" t="str">
            <v>Per Vehicle</v>
          </cell>
          <cell r="T267" t="str">
            <v>ELF-2</v>
          </cell>
        </row>
        <row r="268">
          <cell r="B268" t="str">
            <v>Seaday</v>
          </cell>
          <cell r="F268" t="str">
            <v>Uniform</v>
          </cell>
          <cell r="H268" t="str">
            <v xml:space="preserve"> Restore</v>
          </cell>
          <cell r="J268" t="str">
            <v>Annual</v>
          </cell>
          <cell r="L268" t="str">
            <v>Annual</v>
          </cell>
          <cell r="P268" t="str">
            <v>Per Person</v>
          </cell>
          <cell r="R268" t="str">
            <v>Per Weapon</v>
          </cell>
        </row>
        <row r="269">
          <cell r="B269" t="str">
            <v>Daily</v>
          </cell>
          <cell r="F269" t="str">
            <v>Rayleigh</v>
          </cell>
          <cell r="J269" t="str">
            <v>2 Yearly</v>
          </cell>
          <cell r="L269" t="str">
            <v>Restore</v>
          </cell>
          <cell r="P269" t="str">
            <v>Total</v>
          </cell>
        </row>
        <row r="270">
          <cell r="B270" t="str">
            <v>Monthly</v>
          </cell>
          <cell r="F270" t="str">
            <v>Beta 80/40</v>
          </cell>
          <cell r="J270" t="str">
            <v>3 Yearly</v>
          </cell>
        </row>
        <row r="271">
          <cell r="B271" t="str">
            <v>Yearly</v>
          </cell>
          <cell r="F271" t="str">
            <v>Beta 60/40</v>
          </cell>
          <cell r="J271" t="str">
            <v>4 Yearly</v>
          </cell>
        </row>
        <row r="272">
          <cell r="F272" t="str">
            <v>Beta 60/50</v>
          </cell>
          <cell r="J272" t="str">
            <v>5 Yearly</v>
          </cell>
        </row>
        <row r="273">
          <cell r="F273" t="str">
            <v>Beta 50/50</v>
          </cell>
          <cell r="J273" t="str">
            <v>6 Yearly</v>
          </cell>
        </row>
        <row r="274">
          <cell r="F274" t="str">
            <v>Restore</v>
          </cell>
          <cell r="J274" t="str">
            <v>7 Yearly</v>
          </cell>
        </row>
        <row r="275">
          <cell r="J275" t="str">
            <v>8 Yearly</v>
          </cell>
        </row>
        <row r="276">
          <cell r="B276" t="str">
            <v>Albury Wodonga Military Area</v>
          </cell>
          <cell r="J276" t="str">
            <v>9 Yearly</v>
          </cell>
        </row>
        <row r="277">
          <cell r="B277" t="str">
            <v>Anglesea Barracks</v>
          </cell>
          <cell r="J277" t="str">
            <v>10 Yearly</v>
          </cell>
        </row>
        <row r="278">
          <cell r="B278" t="str">
            <v>Australian Defence College</v>
          </cell>
          <cell r="J278" t="str">
            <v>Restore</v>
          </cell>
        </row>
        <row r="279">
          <cell r="B279" t="str">
            <v>Australian Defence Force Academy</v>
          </cell>
        </row>
        <row r="280">
          <cell r="B280" t="str">
            <v>Bradshaw Training Area</v>
          </cell>
        </row>
        <row r="281">
          <cell r="B281" t="str">
            <v xml:space="preserve">Bulimba Barracks </v>
          </cell>
        </row>
        <row r="282">
          <cell r="B282" t="str">
            <v>Cabarlah (Borneo Barracks)</v>
          </cell>
        </row>
        <row r="283">
          <cell r="B283" t="str">
            <v>Campbell Park Offices</v>
          </cell>
        </row>
        <row r="284">
          <cell r="B284" t="str">
            <v>Canungra (Kokoda Barracks)</v>
          </cell>
        </row>
        <row r="285">
          <cell r="B285" t="str">
            <v>Cultana Training Area</v>
          </cell>
        </row>
        <row r="286">
          <cell r="B286" t="str">
            <v>Defence Establishment Berrima</v>
          </cell>
        </row>
        <row r="287">
          <cell r="B287" t="str">
            <v xml:space="preserve">Defence Establishment Orchard Hills </v>
          </cell>
        </row>
        <row r="288">
          <cell r="B288" t="str">
            <v>Defence Plaza Melbourne</v>
          </cell>
        </row>
        <row r="289">
          <cell r="B289" t="str">
            <v>Defence Plaza Sydney</v>
          </cell>
        </row>
        <row r="290">
          <cell r="B290" t="str">
            <v>Delamere Weapons Range</v>
          </cell>
        </row>
        <row r="291">
          <cell r="B291" t="str">
            <v>Derwent Barracks</v>
          </cell>
        </row>
        <row r="292">
          <cell r="B292" t="str">
            <v>DSTO Fisherman's Bend</v>
          </cell>
        </row>
        <row r="293">
          <cell r="B293" t="str">
            <v>Edinburgh Defence Precinct (Raff Edinburgh &amp; DSTO Edinburgh)</v>
          </cell>
        </row>
        <row r="294">
          <cell r="B294" t="str">
            <v>Enoggera (Gallipoli Barracks)</v>
          </cell>
        </row>
        <row r="295">
          <cell r="B295" t="str">
            <v>Garden Island Defence Precinct (Fleet Base East &amp; HMAS Kuttabul)</v>
          </cell>
        </row>
        <row r="296">
          <cell r="B296" t="str">
            <v>Headquarters Joint Operations Command</v>
          </cell>
        </row>
        <row r="297">
          <cell r="B297" t="str">
            <v>HMAS Albatross</v>
          </cell>
        </row>
        <row r="298">
          <cell r="B298" t="str">
            <v>HMAS Cairns</v>
          </cell>
        </row>
        <row r="299">
          <cell r="B299" t="str">
            <v>HMAS Cerberus</v>
          </cell>
        </row>
        <row r="300">
          <cell r="B300" t="str">
            <v>HMAS Creswell</v>
          </cell>
        </row>
        <row r="301">
          <cell r="B301" t="str">
            <v>HMAS Harman</v>
          </cell>
        </row>
        <row r="302">
          <cell r="B302" t="str">
            <v>HMAS Penguin</v>
          </cell>
        </row>
        <row r="303">
          <cell r="B303" t="str">
            <v>HMAS Stirling (Fleet Base West)</v>
          </cell>
        </row>
        <row r="304">
          <cell r="B304" t="str">
            <v>HMAS Waterhen</v>
          </cell>
        </row>
        <row r="305">
          <cell r="B305" t="str">
            <v>HMAS Watson</v>
          </cell>
        </row>
        <row r="306">
          <cell r="B306" t="str">
            <v>Kapooka (Blamey Barracks)</v>
          </cell>
        </row>
        <row r="307">
          <cell r="B307" t="str">
            <v>Karrakatta (Irwin Barracks)</v>
          </cell>
        </row>
        <row r="308">
          <cell r="B308" t="str">
            <v>Keswick Barracks</v>
          </cell>
        </row>
        <row r="309">
          <cell r="B309" t="str">
            <v>Larrakeyah Defence Precinct (Larrakeyah Barracks And HMAS Coonawarra)</v>
          </cell>
        </row>
        <row r="310">
          <cell r="B310" t="str">
            <v>Lavarack Barracks</v>
          </cell>
        </row>
        <row r="311">
          <cell r="B311" t="str">
            <v>Leeuwin Barracks</v>
          </cell>
        </row>
        <row r="312">
          <cell r="B312" t="str">
            <v>Liverpool Military Area (Holsworthy, Steele And Moorebank Barracks)</v>
          </cell>
        </row>
        <row r="313">
          <cell r="B313" t="str">
            <v>Mount Bundey Training Area</v>
          </cell>
        </row>
        <row r="314">
          <cell r="B314" t="str">
            <v>Oakey (Army Aviation Centre)</v>
          </cell>
        </row>
        <row r="315">
          <cell r="B315" t="str">
            <v>Pine Gap</v>
          </cell>
        </row>
        <row r="316">
          <cell r="B316" t="str">
            <v>Puckapunyal Military Area</v>
          </cell>
        </row>
        <row r="317">
          <cell r="B317" t="str">
            <v>RAAF Amberley</v>
          </cell>
        </row>
        <row r="318">
          <cell r="B318" t="str">
            <v>RAAF Curtin</v>
          </cell>
        </row>
        <row r="319">
          <cell r="B319" t="str">
            <v>RAAF Darwin</v>
          </cell>
        </row>
        <row r="320">
          <cell r="B320" t="str">
            <v xml:space="preserve">RAAF East Sale </v>
          </cell>
        </row>
        <row r="321">
          <cell r="B321" t="str">
            <v>RAAF Glenbrook</v>
          </cell>
        </row>
        <row r="322">
          <cell r="B322" t="str">
            <v>RAAF Learmonth</v>
          </cell>
        </row>
        <row r="323">
          <cell r="B323" t="str">
            <v>RAAF Pearce</v>
          </cell>
        </row>
        <row r="324">
          <cell r="B324" t="str">
            <v>RAAF Richmond</v>
          </cell>
        </row>
        <row r="325">
          <cell r="B325" t="str">
            <v>RAAF Scherger</v>
          </cell>
        </row>
        <row r="326">
          <cell r="B326" t="str">
            <v>RAAF Tindal</v>
          </cell>
        </row>
        <row r="327">
          <cell r="B327" t="str">
            <v>RAAF Townsville</v>
          </cell>
        </row>
        <row r="328">
          <cell r="B328" t="str">
            <v>RAAF Wagga</v>
          </cell>
        </row>
        <row r="329">
          <cell r="B329" t="str">
            <v>RAAF Williams (Laverton &amp; Point Cook)</v>
          </cell>
        </row>
        <row r="330">
          <cell r="B330" t="str">
            <v>RAAF Williamtown</v>
          </cell>
        </row>
        <row r="331">
          <cell r="B331" t="str">
            <v>Randwick Barracks</v>
          </cell>
        </row>
        <row r="332">
          <cell r="B332" t="str">
            <v>Robertson Barracks</v>
          </cell>
        </row>
        <row r="333">
          <cell r="B333" t="str">
            <v>Ross Island Barracks</v>
          </cell>
        </row>
        <row r="334">
          <cell r="B334" t="str">
            <v>Royal Military College</v>
          </cell>
        </row>
        <row r="335">
          <cell r="B335" t="str">
            <v>Russel Offices (Defence Hz)</v>
          </cell>
        </row>
        <row r="336">
          <cell r="B336" t="str">
            <v>Shoalwater Bay Training Area</v>
          </cell>
        </row>
        <row r="337">
          <cell r="B337" t="str">
            <v>Singleton (Lone Pine Barracks)</v>
          </cell>
        </row>
        <row r="338">
          <cell r="B338" t="str">
            <v>Swanbourne (Campbell Barracks)</v>
          </cell>
        </row>
        <row r="339">
          <cell r="B339" t="str">
            <v>Townsville Field Training Area</v>
          </cell>
        </row>
        <row r="340">
          <cell r="B340" t="str">
            <v>Victoria Barracks Brisbane</v>
          </cell>
        </row>
        <row r="341">
          <cell r="B341" t="str">
            <v>Victoria Barracks Melbourne</v>
          </cell>
        </row>
        <row r="342">
          <cell r="B342" t="str">
            <v>Victoria Barracks Sydney</v>
          </cell>
        </row>
        <row r="343">
          <cell r="B343" t="str">
            <v>Watsonia (Simpson Barracks)</v>
          </cell>
        </row>
        <row r="344">
          <cell r="B344" t="str">
            <v>Woomera</v>
          </cell>
        </row>
        <row r="345">
          <cell r="B345" t="str">
            <v>Woodside Barracks</v>
          </cell>
        </row>
        <row r="346">
          <cell r="B346" t="str">
            <v>Yampi Sound Training Area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14999847407452621"/>
  </sheetPr>
  <dimension ref="A1:E26"/>
  <sheetViews>
    <sheetView workbookViewId="0"/>
  </sheetViews>
  <sheetFormatPr defaultColWidth="9.140625" defaultRowHeight="15" x14ac:dyDescent="0.25"/>
  <cols>
    <col min="1" max="1" width="2.7109375" style="17" customWidth="1"/>
    <col min="2" max="2" width="83.42578125" style="17" customWidth="1"/>
    <col min="3" max="16384" width="9.140625" style="17"/>
  </cols>
  <sheetData>
    <row r="1" spans="1:5" ht="39.950000000000003" customHeight="1" x14ac:dyDescent="0.25">
      <c r="B1" s="9" t="s">
        <v>100</v>
      </c>
    </row>
    <row r="2" spans="1:5" ht="32.1" customHeight="1" thickBot="1" x14ac:dyDescent="0.3">
      <c r="A2" s="24"/>
      <c r="B2" s="24" t="s">
        <v>321</v>
      </c>
    </row>
    <row r="3" spans="1:5" ht="24.95" customHeight="1" x14ac:dyDescent="0.25">
      <c r="B3" s="42" t="s">
        <v>484</v>
      </c>
    </row>
    <row r="4" spans="1:5" x14ac:dyDescent="0.25">
      <c r="B4" s="43" t="s">
        <v>320</v>
      </c>
    </row>
    <row r="5" spans="1:5" ht="30" x14ac:dyDescent="0.25">
      <c r="B5" s="44" t="s">
        <v>140</v>
      </c>
    </row>
    <row r="6" spans="1:5" x14ac:dyDescent="0.25">
      <c r="B6" s="43" t="s">
        <v>322</v>
      </c>
    </row>
    <row r="7" spans="1:5" ht="63" customHeight="1" x14ac:dyDescent="0.25">
      <c r="B7" s="44" t="s">
        <v>323</v>
      </c>
    </row>
    <row r="8" spans="1:5" x14ac:dyDescent="0.25">
      <c r="B8" s="42" t="s">
        <v>324</v>
      </c>
    </row>
    <row r="9" spans="1:5" x14ac:dyDescent="0.25">
      <c r="B9" s="18"/>
    </row>
    <row r="10" spans="1:5" ht="24.95" hidden="1" customHeight="1" x14ac:dyDescent="0.25">
      <c r="B10" s="42" t="s">
        <v>101</v>
      </c>
      <c r="E10" s="17" t="s">
        <v>101</v>
      </c>
    </row>
    <row r="11" spans="1:5" hidden="1" x14ac:dyDescent="0.25">
      <c r="B11" s="45" t="s">
        <v>133</v>
      </c>
      <c r="E11" s="17" t="s">
        <v>133</v>
      </c>
    </row>
    <row r="12" spans="1:5" ht="15" hidden="1" customHeight="1" x14ac:dyDescent="0.25">
      <c r="B12" s="45" t="s">
        <v>109</v>
      </c>
      <c r="E12" s="17" t="s">
        <v>109</v>
      </c>
    </row>
    <row r="13" spans="1:5" hidden="1" x14ac:dyDescent="0.25">
      <c r="B13" s="45" t="s">
        <v>93</v>
      </c>
      <c r="E13" s="17" t="s">
        <v>93</v>
      </c>
    </row>
    <row r="14" spans="1:5" hidden="1" x14ac:dyDescent="0.25">
      <c r="B14" s="45" t="s">
        <v>94</v>
      </c>
      <c r="E14" s="17" t="s">
        <v>94</v>
      </c>
    </row>
    <row r="15" spans="1:5" hidden="1" x14ac:dyDescent="0.25">
      <c r="B15" s="45" t="s">
        <v>95</v>
      </c>
      <c r="E15" s="17" t="s">
        <v>95</v>
      </c>
    </row>
    <row r="16" spans="1:5" hidden="1" x14ac:dyDescent="0.25">
      <c r="B16" s="45" t="s">
        <v>96</v>
      </c>
      <c r="E16" s="17" t="s">
        <v>96</v>
      </c>
    </row>
    <row r="17" spans="2:5" hidden="1" x14ac:dyDescent="0.25">
      <c r="B17" s="45" t="s">
        <v>97</v>
      </c>
      <c r="E17" s="17" t="s">
        <v>97</v>
      </c>
    </row>
    <row r="18" spans="2:5" hidden="1" x14ac:dyDescent="0.25">
      <c r="B18" s="45" t="s">
        <v>98</v>
      </c>
      <c r="E18" s="17" t="s">
        <v>98</v>
      </c>
    </row>
    <row r="19" spans="2:5" hidden="1" x14ac:dyDescent="0.25">
      <c r="B19" s="45" t="s">
        <v>131</v>
      </c>
      <c r="E19" s="17" t="s">
        <v>131</v>
      </c>
    </row>
    <row r="20" spans="2:5" hidden="1" x14ac:dyDescent="0.25">
      <c r="B20" s="45" t="s">
        <v>132</v>
      </c>
      <c r="E20" s="17" t="s">
        <v>132</v>
      </c>
    </row>
    <row r="21" spans="2:5" hidden="1" x14ac:dyDescent="0.25">
      <c r="B21" s="45" t="s">
        <v>130</v>
      </c>
      <c r="E21" s="17" t="s">
        <v>130</v>
      </c>
    </row>
    <row r="22" spans="2:5" hidden="1" x14ac:dyDescent="0.25">
      <c r="B22" s="45" t="s">
        <v>129</v>
      </c>
      <c r="E22" s="17" t="s">
        <v>129</v>
      </c>
    </row>
    <row r="23" spans="2:5" hidden="1" x14ac:dyDescent="0.25">
      <c r="B23" s="45" t="s">
        <v>99</v>
      </c>
      <c r="E23" s="17" t="s">
        <v>99</v>
      </c>
    </row>
    <row r="24" spans="2:5" ht="32.1" hidden="1" customHeight="1" x14ac:dyDescent="0.25">
      <c r="B24" s="18"/>
    </row>
    <row r="25" spans="2:5" x14ac:dyDescent="0.25">
      <c r="B25" s="17" t="s">
        <v>59</v>
      </c>
      <c r="E25" s="17" t="s">
        <v>59</v>
      </c>
    </row>
    <row r="26" spans="2:5" x14ac:dyDescent="0.25">
      <c r="B26" s="17" t="s">
        <v>59</v>
      </c>
      <c r="E26" s="17" t="s">
        <v>59</v>
      </c>
    </row>
  </sheetData>
  <hyperlinks>
    <hyperlink ref="B13" location="'Resi. Income'!A1" tooltip="Click to go to this page." display="Residential Income Statement" xr:uid="{00000000-0004-0000-0000-000000000000}"/>
    <hyperlink ref="B14" location="'Resi. Balance'!A1" tooltip="Click to go to this page." display="Residential Balance Sheet" xr:uid="{00000000-0004-0000-0000-000001000000}"/>
    <hyperlink ref="B15" location="'AP. Income'!A1" tooltip="Click to go to this page." display="Provider Income Statement" xr:uid="{00000000-0004-0000-0000-000002000000}"/>
    <hyperlink ref="B16" location="'AP. Balance'!A1" tooltip="Click to go to this page." display="Provider Balance Sheet" xr:uid="{00000000-0004-0000-0000-000003000000}"/>
    <hyperlink ref="B17" location="'AP. Cash Flow'!A1" tooltip="Click to go to this page." display="Provider Cash Flow Statement" xr:uid="{00000000-0004-0000-0000-000004000000}"/>
    <hyperlink ref="B18" location="'GPFR. Notes'!A1" tooltip="Click to go to this page." display="Notes to the Financial Statements" xr:uid="{00000000-0004-0000-0000-000005000000}"/>
    <hyperlink ref="B23" location="'Resi. Building'!A1" tooltip="Click to go to this page." display="Residential Building Activity" xr:uid="{00000000-0004-0000-0000-000006000000}"/>
    <hyperlink ref="B22" location="'SACH - Part B'!A1" tooltip="Click to go to this page." display="SACH - Part B" xr:uid="{00000000-0004-0000-0000-000007000000}"/>
    <hyperlink ref="B19" location="'APCS. Permitted Uses'!A1" tooltip="Click to go to this page." display="APCS Permitted Uses" xr:uid="{00000000-0004-0000-0000-000008000000}"/>
    <hyperlink ref="B20" location="'APCS. Compliance'!A1" tooltip="Click to go to this page." display="APCS Compliance" xr:uid="{00000000-0004-0000-0000-000009000000}"/>
    <hyperlink ref="B21" location="'APCS. Balances'!A1" tooltip="Click to go to this page." display="APCS Balances" xr:uid="{00000000-0004-0000-0000-00000A000000}"/>
    <hyperlink ref="B11" location="STRC!A1" tooltip="Click to go to this page." display="STRC" xr:uid="{00000000-0004-0000-0000-00000B000000}"/>
    <hyperlink ref="B12" location="'Home Care'!A1" tooltip="Click to go to this page." display="Home Care" xr:uid="{00000000-0004-0000-0000-00000C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J53"/>
  <sheetViews>
    <sheetView zoomScale="85" zoomScaleNormal="85" workbookViewId="0"/>
  </sheetViews>
  <sheetFormatPr defaultColWidth="8.7109375" defaultRowHeight="15" x14ac:dyDescent="0.25"/>
  <cols>
    <col min="1" max="1" width="50.5703125" style="65" customWidth="1"/>
    <col min="2" max="4" width="13.5703125" style="72" customWidth="1"/>
    <col min="5" max="5" width="1.5703125" style="65" customWidth="1"/>
    <col min="6" max="6" width="15.5703125" style="174" customWidth="1"/>
    <col min="7" max="16384" width="8.7109375" style="65"/>
  </cols>
  <sheetData>
    <row r="1" spans="1:10" s="6" customFormat="1" ht="39.950000000000003" customHeight="1" x14ac:dyDescent="0.25">
      <c r="A1" s="9" t="s">
        <v>492</v>
      </c>
      <c r="E1" s="9"/>
      <c r="F1" s="199"/>
      <c r="G1" s="58"/>
      <c r="J1" s="82"/>
    </row>
    <row r="2" spans="1:10" s="6" customFormat="1" ht="15" customHeight="1" x14ac:dyDescent="0.25">
      <c r="A2" s="40" t="s">
        <v>59</v>
      </c>
      <c r="E2" s="59" t="s">
        <v>59</v>
      </c>
      <c r="F2" s="199"/>
      <c r="J2" s="82"/>
    </row>
    <row r="3" spans="1:10" s="62" customFormat="1" x14ac:dyDescent="0.25">
      <c r="A3" s="60"/>
      <c r="B3" s="164" t="s">
        <v>170</v>
      </c>
      <c r="C3" s="164" t="s">
        <v>162</v>
      </c>
      <c r="D3" s="164" t="s">
        <v>163</v>
      </c>
      <c r="F3" s="195"/>
      <c r="J3" s="82"/>
    </row>
    <row r="4" spans="1:10" s="62" customFormat="1" x14ac:dyDescent="0.25">
      <c r="A4" s="60"/>
      <c r="B4" s="164" t="s">
        <v>164</v>
      </c>
      <c r="C4" s="164" t="s">
        <v>164</v>
      </c>
      <c r="D4" s="164" t="s">
        <v>164</v>
      </c>
      <c r="F4" s="195"/>
      <c r="J4" s="82"/>
    </row>
    <row r="5" spans="1:10" x14ac:dyDescent="0.25">
      <c r="A5" s="63" t="s">
        <v>277</v>
      </c>
      <c r="B5" s="64"/>
      <c r="C5" s="64"/>
      <c r="D5" s="64"/>
      <c r="J5" s="82"/>
    </row>
    <row r="6" spans="1:10" x14ac:dyDescent="0.25">
      <c r="A6" s="66" t="s">
        <v>166</v>
      </c>
      <c r="B6" s="64"/>
      <c r="C6" s="64"/>
      <c r="D6" s="64"/>
      <c r="J6" s="82"/>
    </row>
    <row r="7" spans="1:10" x14ac:dyDescent="0.25">
      <c r="A7" s="67" t="s">
        <v>167</v>
      </c>
      <c r="B7" s="68"/>
      <c r="C7" s="167"/>
      <c r="D7" s="167">
        <f>SUM(B7:C7)</f>
        <v>0</v>
      </c>
      <c r="J7" s="82"/>
    </row>
    <row r="8" spans="1:10" x14ac:dyDescent="0.25">
      <c r="A8" s="69" t="s">
        <v>655</v>
      </c>
      <c r="B8" s="68"/>
      <c r="C8" s="167"/>
      <c r="D8" s="167">
        <f t="shared" ref="D8:D10" si="0">SUM(B8:C8)</f>
        <v>0</v>
      </c>
      <c r="J8" s="82"/>
    </row>
    <row r="9" spans="1:10" x14ac:dyDescent="0.25">
      <c r="A9" s="69" t="s">
        <v>656</v>
      </c>
      <c r="B9" s="68"/>
      <c r="C9" s="167"/>
      <c r="D9" s="167">
        <f t="shared" si="0"/>
        <v>0</v>
      </c>
      <c r="J9" s="82"/>
    </row>
    <row r="10" spans="1:10" x14ac:dyDescent="0.25">
      <c r="A10" s="425" t="s">
        <v>761</v>
      </c>
      <c r="B10" s="68"/>
      <c r="C10" s="167"/>
      <c r="D10" s="167">
        <f t="shared" si="0"/>
        <v>0</v>
      </c>
      <c r="J10" s="82"/>
    </row>
    <row r="11" spans="1:10" x14ac:dyDescent="0.25">
      <c r="A11" s="67" t="s">
        <v>168</v>
      </c>
      <c r="B11" s="140">
        <f>SUM(B7:B10)</f>
        <v>0</v>
      </c>
      <c r="C11" s="140">
        <f>SUM(C7:C10)</f>
        <v>0</v>
      </c>
      <c r="D11" s="173">
        <f>SUM(D7:D10)</f>
        <v>0</v>
      </c>
      <c r="F11" s="174" t="s">
        <v>198</v>
      </c>
      <c r="J11" s="82"/>
    </row>
    <row r="12" spans="1:10" ht="8.1" customHeight="1" x14ac:dyDescent="0.25">
      <c r="A12" s="156"/>
      <c r="B12" s="157"/>
      <c r="C12" s="157"/>
      <c r="D12" s="157"/>
      <c r="J12" s="82"/>
    </row>
    <row r="13" spans="1:10" s="165" customFormat="1" x14ac:dyDescent="0.25">
      <c r="A13" s="193" t="s">
        <v>288</v>
      </c>
      <c r="B13" s="197"/>
      <c r="C13" s="197"/>
      <c r="D13" s="197"/>
      <c r="F13" s="174"/>
      <c r="J13" s="82"/>
    </row>
    <row r="14" spans="1:10" s="165" customFormat="1" x14ac:dyDescent="0.25">
      <c r="A14" s="193" t="s">
        <v>289</v>
      </c>
      <c r="B14" s="197"/>
      <c r="C14" s="197"/>
      <c r="D14" s="173">
        <v>0</v>
      </c>
      <c r="F14" s="174" t="s">
        <v>293</v>
      </c>
      <c r="J14" s="82"/>
    </row>
    <row r="15" spans="1:10" s="165" customFormat="1" x14ac:dyDescent="0.25">
      <c r="A15" s="193" t="s">
        <v>290</v>
      </c>
      <c r="B15" s="197"/>
      <c r="C15" s="197"/>
      <c r="D15" s="173">
        <f>D11-D14</f>
        <v>0</v>
      </c>
      <c r="F15" s="174" t="s">
        <v>198</v>
      </c>
      <c r="J15" s="82"/>
    </row>
    <row r="16" spans="1:10" s="165" customFormat="1" x14ac:dyDescent="0.25">
      <c r="A16" s="196"/>
      <c r="B16" s="197"/>
      <c r="C16" s="197"/>
      <c r="D16" s="197"/>
      <c r="F16" s="174"/>
      <c r="J16" s="82"/>
    </row>
    <row r="17" spans="1:10" x14ac:dyDescent="0.25">
      <c r="A17" s="63" t="s">
        <v>278</v>
      </c>
      <c r="B17" s="64"/>
      <c r="C17" s="64"/>
      <c r="D17" s="64"/>
      <c r="J17" s="82"/>
    </row>
    <row r="18" spans="1:10" x14ac:dyDescent="0.25">
      <c r="A18" s="66" t="s">
        <v>166</v>
      </c>
      <c r="B18" s="64"/>
      <c r="C18" s="64"/>
      <c r="D18" s="64"/>
      <c r="J18" s="82"/>
    </row>
    <row r="19" spans="1:10" x14ac:dyDescent="0.25">
      <c r="A19" s="67" t="s">
        <v>167</v>
      </c>
      <c r="B19" s="68"/>
      <c r="C19" s="167"/>
      <c r="D19" s="167">
        <f>SUM(B19:C19)</f>
        <v>0</v>
      </c>
      <c r="J19" s="82"/>
    </row>
    <row r="20" spans="1:10" x14ac:dyDescent="0.25">
      <c r="A20" s="69" t="s">
        <v>655</v>
      </c>
      <c r="B20" s="68"/>
      <c r="C20" s="167"/>
      <c r="D20" s="167">
        <f t="shared" ref="D20:D22" si="1">SUM(B20:C20)</f>
        <v>0</v>
      </c>
      <c r="J20" s="82"/>
    </row>
    <row r="21" spans="1:10" x14ac:dyDescent="0.25">
      <c r="A21" s="425" t="s">
        <v>656</v>
      </c>
      <c r="B21" s="68"/>
      <c r="C21" s="167"/>
      <c r="D21" s="167">
        <f t="shared" si="1"/>
        <v>0</v>
      </c>
      <c r="J21" s="82"/>
    </row>
    <row r="22" spans="1:10" x14ac:dyDescent="0.25">
      <c r="A22" s="425" t="s">
        <v>761</v>
      </c>
      <c r="B22" s="68"/>
      <c r="C22" s="167"/>
      <c r="D22" s="167">
        <f t="shared" si="1"/>
        <v>0</v>
      </c>
      <c r="J22" s="82"/>
    </row>
    <row r="23" spans="1:10" x14ac:dyDescent="0.25">
      <c r="A23" s="67" t="s">
        <v>168</v>
      </c>
      <c r="B23" s="140">
        <f>SUM(B19:B22)</f>
        <v>0</v>
      </c>
      <c r="C23" s="140">
        <f>SUM(C19:C22)</f>
        <v>0</v>
      </c>
      <c r="D23" s="173">
        <f>SUM(D19:D22)</f>
        <v>0</v>
      </c>
      <c r="J23" s="82"/>
    </row>
    <row r="24" spans="1:10" s="165" customFormat="1" ht="8.1" customHeight="1" x14ac:dyDescent="0.25">
      <c r="A24" s="156"/>
      <c r="B24" s="157"/>
      <c r="C24" s="157"/>
      <c r="D24" s="157"/>
      <c r="F24" s="174"/>
      <c r="J24" s="82"/>
    </row>
    <row r="25" spans="1:10" s="165" customFormat="1" x14ac:dyDescent="0.25">
      <c r="A25" s="193" t="s">
        <v>288</v>
      </c>
      <c r="B25" s="197"/>
      <c r="C25" s="197"/>
      <c r="D25" s="197"/>
      <c r="F25" s="174"/>
      <c r="J25" s="82"/>
    </row>
    <row r="26" spans="1:10" s="165" customFormat="1" x14ac:dyDescent="0.25">
      <c r="A26" s="193" t="s">
        <v>289</v>
      </c>
      <c r="B26" s="197"/>
      <c r="C26" s="197"/>
      <c r="D26" s="173">
        <v>0</v>
      </c>
      <c r="F26" s="174" t="s">
        <v>293</v>
      </c>
      <c r="J26" s="82"/>
    </row>
    <row r="27" spans="1:10" s="165" customFormat="1" x14ac:dyDescent="0.25">
      <c r="A27" s="193" t="s">
        <v>290</v>
      </c>
      <c r="B27" s="197"/>
      <c r="C27" s="197"/>
      <c r="D27" s="173">
        <f>D23-D26</f>
        <v>0</v>
      </c>
      <c r="F27" s="174" t="s">
        <v>198</v>
      </c>
      <c r="J27" s="82"/>
    </row>
    <row r="28" spans="1:10" x14ac:dyDescent="0.25">
      <c r="A28" s="198"/>
      <c r="B28" s="158"/>
      <c r="C28" s="158"/>
      <c r="D28" s="139"/>
      <c r="J28" s="82"/>
    </row>
    <row r="29" spans="1:10" x14ac:dyDescent="0.25">
      <c r="A29" s="63" t="s">
        <v>279</v>
      </c>
      <c r="B29" s="64"/>
      <c r="C29" s="64"/>
      <c r="D29" s="64"/>
      <c r="J29" s="82"/>
    </row>
    <row r="30" spans="1:10" x14ac:dyDescent="0.25">
      <c r="A30" s="66" t="s">
        <v>166</v>
      </c>
      <c r="B30" s="64"/>
      <c r="C30" s="64"/>
      <c r="D30" s="64"/>
      <c r="J30" s="82"/>
    </row>
    <row r="31" spans="1:10" x14ac:dyDescent="0.25">
      <c r="A31" s="67" t="s">
        <v>167</v>
      </c>
      <c r="B31" s="68"/>
      <c r="C31" s="167"/>
      <c r="D31" s="167">
        <f>SUM(B31:C31)</f>
        <v>0</v>
      </c>
      <c r="J31" s="82"/>
    </row>
    <row r="32" spans="1:10" x14ac:dyDescent="0.25">
      <c r="A32" s="69" t="s">
        <v>228</v>
      </c>
      <c r="B32" s="68"/>
      <c r="C32" s="167"/>
      <c r="D32" s="167">
        <f t="shared" ref="D32:D34" si="2">SUM(B32:C32)</f>
        <v>0</v>
      </c>
      <c r="J32" s="82"/>
    </row>
    <row r="33" spans="1:10" x14ac:dyDescent="0.25">
      <c r="A33" s="69" t="s">
        <v>657</v>
      </c>
      <c r="B33" s="68"/>
      <c r="C33" s="167"/>
      <c r="D33" s="167">
        <f t="shared" si="2"/>
        <v>0</v>
      </c>
      <c r="J33" s="82"/>
    </row>
    <row r="34" spans="1:10" x14ac:dyDescent="0.25">
      <c r="A34" s="425" t="s">
        <v>762</v>
      </c>
      <c r="B34" s="68"/>
      <c r="C34" s="167"/>
      <c r="D34" s="167">
        <f t="shared" si="2"/>
        <v>0</v>
      </c>
      <c r="J34" s="82"/>
    </row>
    <row r="35" spans="1:10" x14ac:dyDescent="0.25">
      <c r="A35" s="67" t="s">
        <v>168</v>
      </c>
      <c r="B35" s="140">
        <f>SUM(B31:B34)</f>
        <v>0</v>
      </c>
      <c r="C35" s="140">
        <f>SUM(C31:C34)</f>
        <v>0</v>
      </c>
      <c r="D35" s="173">
        <f>SUM(D31:D34)</f>
        <v>0</v>
      </c>
      <c r="J35" s="82"/>
    </row>
    <row r="36" spans="1:10" s="165" customFormat="1" ht="8.1" customHeight="1" x14ac:dyDescent="0.25">
      <c r="A36" s="156"/>
      <c r="B36" s="157"/>
      <c r="C36" s="157"/>
      <c r="D36" s="157"/>
      <c r="F36" s="174"/>
      <c r="J36" s="82"/>
    </row>
    <row r="37" spans="1:10" s="165" customFormat="1" x14ac:dyDescent="0.25">
      <c r="A37" s="193" t="s">
        <v>288</v>
      </c>
      <c r="B37" s="197"/>
      <c r="C37" s="197"/>
      <c r="D37" s="197"/>
      <c r="F37" s="174"/>
      <c r="J37" s="82"/>
    </row>
    <row r="38" spans="1:10" s="165" customFormat="1" x14ac:dyDescent="0.25">
      <c r="A38" s="193" t="s">
        <v>289</v>
      </c>
      <c r="B38" s="197"/>
      <c r="C38" s="197"/>
      <c r="D38" s="173">
        <v>0</v>
      </c>
      <c r="F38" s="174" t="s">
        <v>293</v>
      </c>
      <c r="J38" s="82"/>
    </row>
    <row r="39" spans="1:10" s="165" customFormat="1" x14ac:dyDescent="0.25">
      <c r="A39" s="193" t="s">
        <v>290</v>
      </c>
      <c r="B39" s="197"/>
      <c r="C39" s="197"/>
      <c r="D39" s="173">
        <f>D35-D38</f>
        <v>0</v>
      </c>
      <c r="F39" s="174" t="s">
        <v>198</v>
      </c>
      <c r="J39" s="82"/>
    </row>
    <row r="40" spans="1:10" x14ac:dyDescent="0.25">
      <c r="A40" s="198"/>
      <c r="B40" s="158"/>
      <c r="C40" s="158"/>
      <c r="D40" s="139"/>
      <c r="J40" s="82"/>
    </row>
    <row r="41" spans="1:10" x14ac:dyDescent="0.25">
      <c r="A41" s="63" t="s">
        <v>280</v>
      </c>
      <c r="B41" s="64"/>
      <c r="C41" s="64"/>
      <c r="D41" s="64"/>
      <c r="J41" s="82"/>
    </row>
    <row r="42" spans="1:10" x14ac:dyDescent="0.25">
      <c r="A42" s="66" t="s">
        <v>166</v>
      </c>
      <c r="B42" s="64"/>
      <c r="C42" s="64"/>
      <c r="D42" s="64"/>
      <c r="J42" s="82"/>
    </row>
    <row r="43" spans="1:10" x14ac:dyDescent="0.25">
      <c r="A43" s="67" t="s">
        <v>167</v>
      </c>
      <c r="B43" s="68"/>
      <c r="C43" s="167"/>
      <c r="D43" s="167">
        <f>SUM(B43:C43)</f>
        <v>0</v>
      </c>
      <c r="J43" s="82"/>
    </row>
    <row r="44" spans="1:10" x14ac:dyDescent="0.25">
      <c r="A44" s="69" t="s">
        <v>228</v>
      </c>
      <c r="B44" s="68"/>
      <c r="C44" s="167"/>
      <c r="D44" s="167">
        <f t="shared" ref="D44:D46" si="3">SUM(B44:C44)</f>
        <v>0</v>
      </c>
      <c r="J44" s="82"/>
    </row>
    <row r="45" spans="1:10" x14ac:dyDescent="0.25">
      <c r="A45" s="69" t="s">
        <v>657</v>
      </c>
      <c r="B45" s="68"/>
      <c r="C45" s="167"/>
      <c r="D45" s="167">
        <f t="shared" si="3"/>
        <v>0</v>
      </c>
      <c r="J45" s="82"/>
    </row>
    <row r="46" spans="1:10" x14ac:dyDescent="0.25">
      <c r="A46" s="425" t="s">
        <v>762</v>
      </c>
      <c r="B46" s="68"/>
      <c r="C46" s="167"/>
      <c r="D46" s="167">
        <f t="shared" si="3"/>
        <v>0</v>
      </c>
      <c r="J46" s="82"/>
    </row>
    <row r="47" spans="1:10" x14ac:dyDescent="0.25">
      <c r="A47" s="67" t="s">
        <v>168</v>
      </c>
      <c r="B47" s="140">
        <f>SUM(B43:B46)</f>
        <v>0</v>
      </c>
      <c r="C47" s="140">
        <f>SUM(C43:C46)</f>
        <v>0</v>
      </c>
      <c r="D47" s="173">
        <f>SUM(D43:D46)</f>
        <v>0</v>
      </c>
      <c r="J47" s="82"/>
    </row>
    <row r="48" spans="1:10" s="165" customFormat="1" ht="8.1" customHeight="1" x14ac:dyDescent="0.25">
      <c r="A48" s="156"/>
      <c r="B48" s="157"/>
      <c r="C48" s="157"/>
      <c r="D48" s="157"/>
      <c r="F48" s="174"/>
      <c r="J48" s="82"/>
    </row>
    <row r="49" spans="1:10" s="165" customFormat="1" x14ac:dyDescent="0.25">
      <c r="A49" s="193" t="s">
        <v>288</v>
      </c>
      <c r="B49" s="197"/>
      <c r="C49" s="197"/>
      <c r="D49" s="197"/>
      <c r="F49" s="174"/>
      <c r="J49" s="82"/>
    </row>
    <row r="50" spans="1:10" s="165" customFormat="1" x14ac:dyDescent="0.25">
      <c r="A50" s="193" t="s">
        <v>289</v>
      </c>
      <c r="B50" s="197"/>
      <c r="C50" s="197"/>
      <c r="D50" s="173">
        <v>0</v>
      </c>
      <c r="F50" s="174" t="s">
        <v>293</v>
      </c>
      <c r="J50" s="82"/>
    </row>
    <row r="51" spans="1:10" s="165" customFormat="1" x14ac:dyDescent="0.25">
      <c r="A51" s="193" t="s">
        <v>290</v>
      </c>
      <c r="B51" s="197"/>
      <c r="C51" s="197"/>
      <c r="D51" s="173">
        <f>D47-D50</f>
        <v>0</v>
      </c>
      <c r="F51" s="174" t="s">
        <v>198</v>
      </c>
      <c r="J51" s="82"/>
    </row>
    <row r="52" spans="1:10" x14ac:dyDescent="0.25">
      <c r="A52" s="196"/>
      <c r="B52" s="197"/>
      <c r="C52" s="197"/>
      <c r="D52" s="157"/>
      <c r="J52" s="82"/>
    </row>
    <row r="53" spans="1:10" x14ac:dyDescent="0.25">
      <c r="A53" s="155" t="s">
        <v>227</v>
      </c>
      <c r="J53" s="82"/>
    </row>
  </sheetData>
  <pageMargins left="0.7" right="0.7" top="0.75" bottom="0.75" header="0.3" footer="0.3"/>
  <pageSetup scale="84"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H51"/>
  <sheetViews>
    <sheetView topLeftCell="A10" zoomScale="85" zoomScaleNormal="85" workbookViewId="0">
      <selection activeCell="B38" sqref="B38"/>
    </sheetView>
  </sheetViews>
  <sheetFormatPr defaultColWidth="25.7109375" defaultRowHeight="15" x14ac:dyDescent="0.25"/>
  <cols>
    <col min="1" max="1" width="2.7109375" style="19" customWidth="1"/>
    <col min="2" max="2" width="61.140625" style="6" customWidth="1"/>
    <col min="3" max="3" width="21.28515625" style="6" customWidth="1"/>
    <col min="4" max="4" width="2.7109375" style="19" customWidth="1"/>
    <col min="5" max="16384" width="25.7109375" style="6"/>
  </cols>
  <sheetData>
    <row r="1" spans="1:8" ht="39.950000000000003" customHeight="1" x14ac:dyDescent="0.25">
      <c r="A1" s="39" t="s">
        <v>85</v>
      </c>
      <c r="B1" s="9" t="s">
        <v>494</v>
      </c>
      <c r="C1" s="9"/>
      <c r="H1" s="82"/>
    </row>
    <row r="2" spans="1:8" ht="20.100000000000001" customHeight="1" thickBot="1" x14ac:dyDescent="0.3">
      <c r="A2" s="10"/>
      <c r="B2" s="131" t="s">
        <v>65</v>
      </c>
      <c r="C2" s="10"/>
      <c r="D2" s="10"/>
      <c r="H2" s="82"/>
    </row>
    <row r="3" spans="1:8" ht="8.1" customHeight="1" x14ac:dyDescent="0.25">
      <c r="B3" s="19"/>
      <c r="C3" s="19"/>
      <c r="H3" s="82"/>
    </row>
    <row r="4" spans="1:8" ht="20.100000000000001" customHeight="1" x14ac:dyDescent="0.25">
      <c r="B4" s="20" t="s">
        <v>66</v>
      </c>
      <c r="C4" s="19"/>
      <c r="H4" s="82"/>
    </row>
    <row r="5" spans="1:8" s="7" customFormat="1" ht="15" customHeight="1" thickBot="1" x14ac:dyDescent="0.3">
      <c r="A5" s="37"/>
      <c r="B5" s="4" t="s">
        <v>60</v>
      </c>
      <c r="C5" s="49">
        <v>0</v>
      </c>
      <c r="D5" s="37"/>
      <c r="H5" s="82"/>
    </row>
    <row r="6" spans="1:8" s="7" customFormat="1" ht="15" customHeight="1" thickBot="1" x14ac:dyDescent="0.3">
      <c r="A6" s="37"/>
      <c r="B6" s="4" t="s">
        <v>61</v>
      </c>
      <c r="C6" s="49">
        <v>0</v>
      </c>
      <c r="D6" s="37"/>
      <c r="H6" s="82"/>
    </row>
    <row r="7" spans="1:8" s="7" customFormat="1" ht="15" customHeight="1" thickBot="1" x14ac:dyDescent="0.3">
      <c r="A7" s="37"/>
      <c r="B7" s="104" t="s">
        <v>158</v>
      </c>
      <c r="C7" s="49">
        <v>0</v>
      </c>
      <c r="D7" s="37"/>
      <c r="H7" s="82"/>
    </row>
    <row r="8" spans="1:8" s="7" customFormat="1" ht="15" customHeight="1" thickBot="1" x14ac:dyDescent="0.3">
      <c r="A8" s="37"/>
      <c r="B8" s="4" t="s">
        <v>62</v>
      </c>
      <c r="C8" s="49">
        <v>0</v>
      </c>
      <c r="D8" s="37"/>
      <c r="H8" s="82"/>
    </row>
    <row r="9" spans="1:8" s="7" customFormat="1" ht="15" customHeight="1" thickBot="1" x14ac:dyDescent="0.3">
      <c r="A9" s="37"/>
      <c r="B9" s="104" t="s">
        <v>694</v>
      </c>
      <c r="C9" s="107">
        <v>0</v>
      </c>
      <c r="D9" s="37"/>
      <c r="H9" s="82"/>
    </row>
    <row r="10" spans="1:8" s="7" customFormat="1" ht="15" customHeight="1" thickBot="1" x14ac:dyDescent="0.3">
      <c r="A10" s="37"/>
      <c r="B10" s="4" t="s">
        <v>63</v>
      </c>
      <c r="C10" s="101">
        <v>0</v>
      </c>
      <c r="D10" s="37"/>
      <c r="H10" s="82"/>
    </row>
    <row r="11" spans="1:8" s="7" customFormat="1" ht="15" customHeight="1" thickBot="1" x14ac:dyDescent="0.3">
      <c r="A11" s="37"/>
      <c r="B11" s="4" t="s">
        <v>305</v>
      </c>
      <c r="C11" s="101">
        <v>0</v>
      </c>
      <c r="D11" s="37"/>
      <c r="H11" s="82"/>
    </row>
    <row r="12" spans="1:8" s="8" customFormat="1" ht="15" customHeight="1" thickBot="1" x14ac:dyDescent="0.3">
      <c r="A12" s="21"/>
      <c r="B12" s="94" t="s">
        <v>64</v>
      </c>
      <c r="C12" s="109">
        <f>SUM(C5:C11)</f>
        <v>0</v>
      </c>
      <c r="D12" s="21"/>
      <c r="E12" s="92" t="s">
        <v>198</v>
      </c>
      <c r="H12" s="82"/>
    </row>
    <row r="13" spans="1:8" ht="8.1" customHeight="1" x14ac:dyDescent="0.25">
      <c r="B13" s="3"/>
      <c r="C13" s="19"/>
      <c r="H13" s="82"/>
    </row>
    <row r="14" spans="1:8" ht="20.100000000000001" customHeight="1" x14ac:dyDescent="0.25">
      <c r="B14" s="20" t="s">
        <v>67</v>
      </c>
      <c r="C14" s="19"/>
      <c r="H14" s="82"/>
    </row>
    <row r="15" spans="1:8" ht="15.75" thickBot="1" x14ac:dyDescent="0.3">
      <c r="B15" s="104" t="s">
        <v>159</v>
      </c>
      <c r="C15" s="105">
        <v>0</v>
      </c>
      <c r="H15" s="82"/>
    </row>
    <row r="16" spans="1:8" ht="15.75" thickBot="1" x14ac:dyDescent="0.3">
      <c r="B16" s="78" t="s">
        <v>68</v>
      </c>
      <c r="C16" s="105" t="s">
        <v>59</v>
      </c>
      <c r="H16" s="82"/>
    </row>
    <row r="17" spans="2:8" ht="15.75" thickBot="1" x14ac:dyDescent="0.3">
      <c r="B17" s="104" t="s">
        <v>153</v>
      </c>
      <c r="C17" s="105">
        <v>0</v>
      </c>
      <c r="H17" s="82"/>
    </row>
    <row r="18" spans="2:8" ht="15.75" thickBot="1" x14ac:dyDescent="0.3">
      <c r="B18" s="104" t="s">
        <v>142</v>
      </c>
      <c r="C18" s="105">
        <v>0</v>
      </c>
      <c r="H18" s="82"/>
    </row>
    <row r="19" spans="2:8" ht="15.75" thickBot="1" x14ac:dyDescent="0.3">
      <c r="B19" s="104" t="s">
        <v>161</v>
      </c>
      <c r="C19" s="105">
        <v>0</v>
      </c>
      <c r="H19" s="82"/>
    </row>
    <row r="20" spans="2:8" ht="15.75" thickBot="1" x14ac:dyDescent="0.3">
      <c r="B20" s="104" t="s">
        <v>160</v>
      </c>
      <c r="C20" s="105">
        <v>0</v>
      </c>
      <c r="H20" s="82"/>
    </row>
    <row r="21" spans="2:8" ht="15.75" thickBot="1" x14ac:dyDescent="0.3">
      <c r="B21" s="104" t="s">
        <v>69</v>
      </c>
      <c r="C21" s="105">
        <v>0</v>
      </c>
      <c r="H21" s="82"/>
    </row>
    <row r="22" spans="2:8" ht="15.75" thickBot="1" x14ac:dyDescent="0.3">
      <c r="B22" s="104" t="s">
        <v>264</v>
      </c>
      <c r="C22" s="105">
        <v>0</v>
      </c>
      <c r="H22" s="82"/>
    </row>
    <row r="23" spans="2:8" ht="15.75" thickBot="1" x14ac:dyDescent="0.3">
      <c r="B23" s="104" t="s">
        <v>208</v>
      </c>
      <c r="C23" s="105">
        <v>0</v>
      </c>
      <c r="H23" s="82"/>
    </row>
    <row r="24" spans="2:8" ht="15.75" thickBot="1" x14ac:dyDescent="0.3">
      <c r="B24" s="104" t="s">
        <v>739</v>
      </c>
      <c r="C24" s="105">
        <v>0</v>
      </c>
      <c r="H24" s="82"/>
    </row>
    <row r="25" spans="2:8" ht="15.75" thickBot="1" x14ac:dyDescent="0.3">
      <c r="B25" s="104" t="s">
        <v>209</v>
      </c>
      <c r="C25" s="105">
        <v>0</v>
      </c>
      <c r="H25" s="82"/>
    </row>
    <row r="26" spans="2:8" ht="15.75" thickBot="1" x14ac:dyDescent="0.3">
      <c r="B26" s="4" t="s">
        <v>70</v>
      </c>
      <c r="C26" s="101">
        <v>0</v>
      </c>
      <c r="H26" s="82"/>
    </row>
    <row r="27" spans="2:8" ht="15.75" thickBot="1" x14ac:dyDescent="0.3">
      <c r="B27" s="95" t="s">
        <v>80</v>
      </c>
      <c r="C27" s="109">
        <f>SUM(C15:C26)</f>
        <v>0</v>
      </c>
      <c r="E27" s="92" t="s">
        <v>198</v>
      </c>
      <c r="H27" s="82"/>
    </row>
    <row r="28" spans="2:8" ht="8.1" customHeight="1" x14ac:dyDescent="0.25">
      <c r="B28" s="3"/>
      <c r="C28" s="21"/>
      <c r="H28" s="82"/>
    </row>
    <row r="29" spans="2:8" ht="20.100000000000001" customHeight="1" x14ac:dyDescent="0.25">
      <c r="B29" s="20" t="s">
        <v>71</v>
      </c>
      <c r="C29" s="19"/>
      <c r="H29" s="82"/>
    </row>
    <row r="30" spans="2:8" ht="15.75" thickBot="1" x14ac:dyDescent="0.3">
      <c r="B30" s="16" t="s">
        <v>273</v>
      </c>
      <c r="C30" s="49">
        <v>0</v>
      </c>
      <c r="H30" s="82"/>
    </row>
    <row r="31" spans="2:8" ht="15.75" thickBot="1" x14ac:dyDescent="0.3">
      <c r="B31" s="16" t="s">
        <v>274</v>
      </c>
      <c r="C31" s="49">
        <v>0</v>
      </c>
      <c r="H31" s="82"/>
    </row>
    <row r="32" spans="2:8" ht="15.75" thickBot="1" x14ac:dyDescent="0.3">
      <c r="B32" s="180" t="s">
        <v>275</v>
      </c>
      <c r="C32" s="105">
        <v>0</v>
      </c>
      <c r="H32" s="82"/>
    </row>
    <row r="33" spans="1:8" ht="15.75" thickBot="1" x14ac:dyDescent="0.3">
      <c r="B33" s="180" t="s">
        <v>276</v>
      </c>
      <c r="C33" s="105">
        <v>0</v>
      </c>
      <c r="H33" s="82"/>
    </row>
    <row r="34" spans="1:8" ht="15.75" thickBot="1" x14ac:dyDescent="0.3">
      <c r="B34" s="181" t="s">
        <v>72</v>
      </c>
      <c r="C34" s="105">
        <v>0</v>
      </c>
      <c r="H34" s="82"/>
    </row>
    <row r="35" spans="1:8" ht="15.75" thickBot="1" x14ac:dyDescent="0.3">
      <c r="B35" s="4" t="s">
        <v>73</v>
      </c>
      <c r="C35" s="49">
        <v>0</v>
      </c>
      <c r="H35" s="82"/>
    </row>
    <row r="36" spans="1:8" ht="15.75" thickBot="1" x14ac:dyDescent="0.3">
      <c r="B36" s="104" t="s">
        <v>721</v>
      </c>
      <c r="C36" s="49">
        <v>0</v>
      </c>
      <c r="H36" s="82"/>
    </row>
    <row r="37" spans="1:8" ht="15.75" thickBot="1" x14ac:dyDescent="0.3">
      <c r="B37" s="104" t="s">
        <v>720</v>
      </c>
      <c r="C37" s="49">
        <v>0</v>
      </c>
      <c r="H37" s="82"/>
    </row>
    <row r="38" spans="1:8" ht="15.75" thickBot="1" x14ac:dyDescent="0.3">
      <c r="B38" s="104" t="s">
        <v>74</v>
      </c>
      <c r="C38" s="49">
        <v>0</v>
      </c>
      <c r="H38" s="82"/>
    </row>
    <row r="39" spans="1:8" ht="15.75" thickBot="1" x14ac:dyDescent="0.3">
      <c r="B39" s="104" t="s">
        <v>798</v>
      </c>
      <c r="C39" s="49">
        <v>0</v>
      </c>
      <c r="H39" s="82"/>
    </row>
    <row r="40" spans="1:8" ht="15.75" thickBot="1" x14ac:dyDescent="0.3">
      <c r="B40" s="4" t="s">
        <v>444</v>
      </c>
      <c r="C40" s="49">
        <v>0</v>
      </c>
      <c r="H40" s="82"/>
    </row>
    <row r="41" spans="1:8" ht="15.75" thickBot="1" x14ac:dyDescent="0.3">
      <c r="B41" s="104" t="s">
        <v>181</v>
      </c>
      <c r="C41" s="105">
        <v>0</v>
      </c>
      <c r="H41" s="82"/>
    </row>
    <row r="42" spans="1:8" ht="15.75" thickBot="1" x14ac:dyDescent="0.3">
      <c r="B42" s="4" t="s">
        <v>75</v>
      </c>
      <c r="C42" s="101">
        <v>0</v>
      </c>
      <c r="H42" s="82"/>
    </row>
    <row r="43" spans="1:8" ht="15.75" thickBot="1" x14ac:dyDescent="0.3">
      <c r="B43" s="95" t="s">
        <v>76</v>
      </c>
      <c r="C43" s="109">
        <f>SUM(C30:C42)</f>
        <v>0</v>
      </c>
      <c r="E43" s="92" t="s">
        <v>198</v>
      </c>
      <c r="H43" s="82"/>
    </row>
    <row r="44" spans="1:8" ht="8.1" customHeight="1" x14ac:dyDescent="0.25">
      <c r="B44" s="19"/>
      <c r="C44" s="19" t="s">
        <v>22</v>
      </c>
      <c r="H44" s="82"/>
    </row>
    <row r="45" spans="1:8" ht="20.100000000000001" customHeight="1" thickBot="1" x14ac:dyDescent="0.3">
      <c r="A45" s="41"/>
      <c r="B45" s="136" t="s">
        <v>77</v>
      </c>
      <c r="C45" s="132">
        <f>C12+C27+C43</f>
        <v>0</v>
      </c>
      <c r="D45" s="41"/>
      <c r="E45" s="92" t="s">
        <v>198</v>
      </c>
      <c r="H45" s="82"/>
    </row>
    <row r="46" spans="1:8" ht="8.1" customHeight="1" x14ac:dyDescent="0.25">
      <c r="A46" s="25"/>
      <c r="B46" s="25"/>
      <c r="C46" s="19" t="s">
        <v>22</v>
      </c>
      <c r="D46" s="25"/>
      <c r="H46" s="82"/>
    </row>
    <row r="47" spans="1:8" ht="15.75" thickBot="1" x14ac:dyDescent="0.3">
      <c r="B47" s="4" t="s">
        <v>79</v>
      </c>
      <c r="C47" s="49">
        <v>0</v>
      </c>
      <c r="H47" s="82"/>
    </row>
    <row r="48" spans="1:8" ht="8.1" customHeight="1" x14ac:dyDescent="0.25">
      <c r="B48" s="3"/>
      <c r="C48" s="19"/>
      <c r="H48" s="82"/>
    </row>
    <row r="49" spans="1:8" ht="16.5" thickBot="1" x14ac:dyDescent="0.3">
      <c r="B49" s="136" t="s">
        <v>78</v>
      </c>
      <c r="C49" s="132">
        <f>C45+C47</f>
        <v>0</v>
      </c>
      <c r="D49" s="41"/>
      <c r="E49" s="92" t="s">
        <v>198</v>
      </c>
      <c r="H49" s="82"/>
    </row>
    <row r="50" spans="1:8" x14ac:dyDescent="0.25">
      <c r="B50" s="3"/>
      <c r="C50" s="19"/>
    </row>
    <row r="51" spans="1:8" ht="15" customHeight="1" x14ac:dyDescent="0.25">
      <c r="A51" s="99"/>
      <c r="B51" s="99"/>
      <c r="C51" s="100"/>
      <c r="D51" s="99"/>
    </row>
  </sheetData>
  <hyperlinks>
    <hyperlink ref="A1" location="Cover!A1" display="&lt;&lt; Back" xr:uid="{00000000-0004-0000-0A00-000000000000}"/>
  </hyperlink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B56"/>
  <sheetViews>
    <sheetView zoomScale="85" zoomScaleNormal="85" workbookViewId="0">
      <selection activeCell="B7" sqref="B7"/>
    </sheetView>
  </sheetViews>
  <sheetFormatPr defaultRowHeight="15" x14ac:dyDescent="0.25"/>
  <cols>
    <col min="1" max="1" width="2.7109375" customWidth="1"/>
    <col min="2" max="2" width="128.7109375" style="31" customWidth="1"/>
    <col min="3" max="3" width="9.140625" customWidth="1"/>
  </cols>
  <sheetData>
    <row r="1" spans="1:2" ht="39.950000000000003" customHeight="1" x14ac:dyDescent="0.25">
      <c r="A1" s="28" t="s">
        <v>85</v>
      </c>
      <c r="B1" s="32" t="s">
        <v>495</v>
      </c>
    </row>
    <row r="2" spans="1:2" ht="15" customHeight="1" x14ac:dyDescent="0.25"/>
    <row r="3" spans="1:2" ht="20.100000000000001" customHeight="1" thickBot="1" x14ac:dyDescent="0.3">
      <c r="A3" s="10"/>
      <c r="B3" s="137" t="s">
        <v>319</v>
      </c>
    </row>
    <row r="4" spans="1:2" ht="8.1" customHeight="1" x14ac:dyDescent="0.25">
      <c r="B4" s="29"/>
    </row>
    <row r="5" spans="1:2" ht="20.100000000000001" customHeight="1" x14ac:dyDescent="0.25">
      <c r="B5" s="35" t="s">
        <v>86</v>
      </c>
    </row>
    <row r="6" spans="1:2" s="163" customFormat="1" ht="20.100000000000001" customHeight="1" x14ac:dyDescent="0.25">
      <c r="B6" s="30" t="s">
        <v>445</v>
      </c>
    </row>
    <row r="7" spans="1:2" ht="30" x14ac:dyDescent="0.25">
      <c r="B7" s="33" t="s">
        <v>797</v>
      </c>
    </row>
    <row r="8" spans="1:2" ht="15.75" thickBot="1" x14ac:dyDescent="0.3">
      <c r="B8" s="209" t="s">
        <v>308</v>
      </c>
    </row>
    <row r="9" spans="1:2" s="163" customFormat="1" ht="8.1" customHeight="1" x14ac:dyDescent="0.25">
      <c r="B9" s="33"/>
    </row>
    <row r="10" spans="1:2" s="163" customFormat="1" ht="20.100000000000001" customHeight="1" x14ac:dyDescent="0.25">
      <c r="B10" s="35" t="s">
        <v>311</v>
      </c>
    </row>
    <row r="11" spans="1:2" s="163" customFormat="1" x14ac:dyDescent="0.25">
      <c r="B11" s="29" t="s">
        <v>312</v>
      </c>
    </row>
    <row r="12" spans="1:2" s="163" customFormat="1" ht="15.75" thickBot="1" x14ac:dyDescent="0.3">
      <c r="B12" s="209" t="s">
        <v>308</v>
      </c>
    </row>
    <row r="13" spans="1:2" ht="8.1" customHeight="1" x14ac:dyDescent="0.25">
      <c r="B13" s="33"/>
    </row>
    <row r="14" spans="1:2" ht="20.100000000000001" customHeight="1" x14ac:dyDescent="0.25">
      <c r="B14" s="35" t="s">
        <v>87</v>
      </c>
    </row>
    <row r="15" spans="1:2" ht="14.45" customHeight="1" x14ac:dyDescent="0.25">
      <c r="B15" s="138" t="s">
        <v>309</v>
      </c>
    </row>
    <row r="16" spans="1:2" ht="15.75" thickBot="1" x14ac:dyDescent="0.3">
      <c r="B16" s="209" t="s">
        <v>308</v>
      </c>
    </row>
    <row r="17" spans="2:2" s="163" customFormat="1" ht="8.1" customHeight="1" x14ac:dyDescent="0.25">
      <c r="B17" s="33"/>
    </row>
    <row r="18" spans="2:2" s="163" customFormat="1" ht="20.100000000000001" customHeight="1" x14ac:dyDescent="0.25">
      <c r="B18" s="35" t="s">
        <v>310</v>
      </c>
    </row>
    <row r="19" spans="2:2" s="163" customFormat="1" ht="14.45" customHeight="1" x14ac:dyDescent="0.25">
      <c r="B19" s="138" t="s">
        <v>341</v>
      </c>
    </row>
    <row r="20" spans="2:2" s="163" customFormat="1" ht="15.75" thickBot="1" x14ac:dyDescent="0.3">
      <c r="B20" s="209" t="s">
        <v>308</v>
      </c>
    </row>
    <row r="21" spans="2:2" ht="8.1" customHeight="1" x14ac:dyDescent="0.25">
      <c r="B21" s="29"/>
    </row>
    <row r="22" spans="2:2" ht="20.100000000000001" customHeight="1" x14ac:dyDescent="0.25">
      <c r="B22" s="35" t="s">
        <v>313</v>
      </c>
    </row>
    <row r="23" spans="2:2" s="27" customFormat="1" ht="114.95" customHeight="1" x14ac:dyDescent="0.25">
      <c r="B23" s="138" t="s">
        <v>314</v>
      </c>
    </row>
    <row r="24" spans="2:2" x14ac:dyDescent="0.25">
      <c r="B24" s="209" t="s">
        <v>308</v>
      </c>
    </row>
    <row r="25" spans="2:2" ht="8.1" customHeight="1" x14ac:dyDescent="0.25">
      <c r="B25" s="29"/>
    </row>
    <row r="26" spans="2:2" s="163" customFormat="1" ht="20.100000000000001" customHeight="1" x14ac:dyDescent="0.25">
      <c r="B26" s="35" t="s">
        <v>262</v>
      </c>
    </row>
    <row r="27" spans="2:2" s="27" customFormat="1" ht="114.95" customHeight="1" x14ac:dyDescent="0.25">
      <c r="B27" s="138" t="s">
        <v>315</v>
      </c>
    </row>
    <row r="28" spans="2:2" s="163" customFormat="1" ht="15.75" thickBot="1" x14ac:dyDescent="0.3">
      <c r="B28" s="209" t="s">
        <v>308</v>
      </c>
    </row>
    <row r="29" spans="2:2" s="163" customFormat="1" x14ac:dyDescent="0.25">
      <c r="B29" s="228"/>
    </row>
    <row r="30" spans="2:2" s="163" customFormat="1" x14ac:dyDescent="0.25">
      <c r="B30" s="35" t="s">
        <v>463</v>
      </c>
    </row>
    <row r="31" spans="2:2" s="163" customFormat="1" ht="135" x14ac:dyDescent="0.25">
      <c r="B31" s="33" t="s">
        <v>658</v>
      </c>
    </row>
    <row r="32" spans="2:2" s="163" customFormat="1" ht="14.25" customHeight="1" thickBot="1" x14ac:dyDescent="0.3">
      <c r="B32" s="209" t="s">
        <v>308</v>
      </c>
    </row>
    <row r="33" spans="2:2" s="163" customFormat="1" ht="8.1" customHeight="1" x14ac:dyDescent="0.25">
      <c r="B33" s="29"/>
    </row>
    <row r="34" spans="2:2" ht="20.100000000000001" customHeight="1" x14ac:dyDescent="0.25">
      <c r="B34" s="35" t="s">
        <v>88</v>
      </c>
    </row>
    <row r="35" spans="2:2" ht="45" x14ac:dyDescent="0.25">
      <c r="B35" s="29" t="s">
        <v>316</v>
      </c>
    </row>
    <row r="36" spans="2:2" x14ac:dyDescent="0.25">
      <c r="B36" s="209" t="s">
        <v>308</v>
      </c>
    </row>
    <row r="37" spans="2:2" ht="8.1" customHeight="1" x14ac:dyDescent="0.25">
      <c r="B37" s="29"/>
    </row>
    <row r="38" spans="2:2" ht="20.100000000000001" customHeight="1" x14ac:dyDescent="0.25">
      <c r="B38" s="35" t="s">
        <v>89</v>
      </c>
    </row>
    <row r="39" spans="2:2" ht="14.45" customHeight="1" x14ac:dyDescent="0.25">
      <c r="B39" s="29" t="s">
        <v>317</v>
      </c>
    </row>
    <row r="40" spans="2:2" x14ac:dyDescent="0.25">
      <c r="B40" s="209" t="s">
        <v>308</v>
      </c>
    </row>
    <row r="41" spans="2:2" ht="8.1" customHeight="1" x14ac:dyDescent="0.25">
      <c r="B41" s="29"/>
    </row>
    <row r="42" spans="2:2" s="163" customFormat="1" ht="20.100000000000001" customHeight="1" x14ac:dyDescent="0.25">
      <c r="B42" s="35" t="s">
        <v>334</v>
      </c>
    </row>
    <row r="43" spans="2:2" s="163" customFormat="1" ht="60" x14ac:dyDescent="0.25">
      <c r="B43" s="29" t="s">
        <v>335</v>
      </c>
    </row>
    <row r="44" spans="2:2" s="163" customFormat="1" ht="15.75" thickBot="1" x14ac:dyDescent="0.3">
      <c r="B44" s="209" t="s">
        <v>308</v>
      </c>
    </row>
    <row r="45" spans="2:2" s="163" customFormat="1" ht="8.1" customHeight="1" x14ac:dyDescent="0.25">
      <c r="B45" s="29"/>
    </row>
    <row r="46" spans="2:2" ht="20.100000000000001" customHeight="1" x14ac:dyDescent="0.25">
      <c r="B46" s="35" t="s">
        <v>90</v>
      </c>
    </row>
    <row r="47" spans="2:2" ht="30" x14ac:dyDescent="0.25">
      <c r="B47" s="29" t="s">
        <v>318</v>
      </c>
    </row>
    <row r="48" spans="2:2" x14ac:dyDescent="0.25">
      <c r="B48" s="209" t="s">
        <v>308</v>
      </c>
    </row>
    <row r="49" spans="2:2" ht="8.1" customHeight="1" x14ac:dyDescent="0.25">
      <c r="B49" s="29"/>
    </row>
    <row r="50" spans="2:2" ht="20.100000000000001" customHeight="1" x14ac:dyDescent="0.25">
      <c r="B50" s="35" t="s">
        <v>91</v>
      </c>
    </row>
    <row r="51" spans="2:2" ht="30" customHeight="1" x14ac:dyDescent="0.25">
      <c r="B51" s="29" t="s">
        <v>333</v>
      </c>
    </row>
    <row r="52" spans="2:2" ht="15.75" thickBot="1" x14ac:dyDescent="0.3">
      <c r="B52" s="209" t="s">
        <v>308</v>
      </c>
    </row>
    <row r="53" spans="2:2" s="163" customFormat="1" ht="8.1" customHeight="1" x14ac:dyDescent="0.25">
      <c r="B53" s="29"/>
    </row>
    <row r="54" spans="2:2" s="163" customFormat="1" ht="20.100000000000001" customHeight="1" x14ac:dyDescent="0.25">
      <c r="B54" s="35" t="s">
        <v>179</v>
      </c>
    </row>
    <row r="55" spans="2:2" s="163" customFormat="1" ht="30" x14ac:dyDescent="0.25">
      <c r="B55" s="29" t="s">
        <v>744</v>
      </c>
    </row>
    <row r="56" spans="2:2" s="163" customFormat="1" ht="15.75" thickBot="1" x14ac:dyDescent="0.3">
      <c r="B56" s="209" t="s">
        <v>308</v>
      </c>
    </row>
  </sheetData>
  <hyperlinks>
    <hyperlink ref="A1" location="Cover!A1" display="&lt;&lt; Back" xr:uid="{00000000-0004-0000-0B00-000000000000}"/>
  </hyperlinks>
  <pageMargins left="0.7" right="0.7" top="0.75" bottom="0.75" header="0.3" footer="0.3"/>
  <pageSetup paperSize="9" scale="81" orientation="landscape" r:id="rId1"/>
  <rowBreaks count="1" manualBreakCount="1">
    <brk id="25" max="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C0DA"/>
  </sheetPr>
  <dimension ref="A1:H116"/>
  <sheetViews>
    <sheetView zoomScale="85" zoomScaleNormal="85" workbookViewId="0">
      <selection activeCell="B12" sqref="B12"/>
    </sheetView>
  </sheetViews>
  <sheetFormatPr defaultColWidth="25.7109375" defaultRowHeight="15" x14ac:dyDescent="0.25"/>
  <cols>
    <col min="1" max="1" width="2.7109375" style="6" customWidth="1"/>
    <col min="2" max="2" width="61.140625" style="6" customWidth="1"/>
    <col min="3" max="3" width="18.5703125" style="6" customWidth="1"/>
    <col min="4" max="16384" width="25.7109375" style="6"/>
  </cols>
  <sheetData>
    <row r="1" spans="1:8" ht="39.950000000000003" customHeight="1" x14ac:dyDescent="0.25">
      <c r="A1" s="28" t="s">
        <v>85</v>
      </c>
      <c r="B1" s="9" t="s">
        <v>672</v>
      </c>
      <c r="H1" s="82"/>
    </row>
    <row r="2" spans="1:8" ht="15" customHeight="1" x14ac:dyDescent="0.25">
      <c r="C2" s="124" t="s">
        <v>50</v>
      </c>
      <c r="H2" s="82"/>
    </row>
    <row r="3" spans="1:8" s="163" customFormat="1" ht="20.100000000000001" customHeight="1" thickBot="1" x14ac:dyDescent="0.3">
      <c r="A3" s="46"/>
      <c r="B3" s="118" t="s">
        <v>420</v>
      </c>
      <c r="C3" s="128"/>
      <c r="H3" s="82"/>
    </row>
    <row r="4" spans="1:8" s="8" customFormat="1" ht="15.75" thickBot="1" x14ac:dyDescent="0.3">
      <c r="B4" s="12" t="s">
        <v>9</v>
      </c>
      <c r="C4" s="105"/>
      <c r="D4" s="97"/>
      <c r="H4" s="82"/>
    </row>
    <row r="5" spans="1:8" s="8" customFormat="1" ht="15.75" thickBot="1" x14ac:dyDescent="0.3">
      <c r="B5" s="11" t="s">
        <v>13</v>
      </c>
      <c r="C5" s="410">
        <f>'Residential (Income)'!C5</f>
        <v>0</v>
      </c>
      <c r="D5" s="97" t="s">
        <v>296</v>
      </c>
      <c r="H5" s="82"/>
    </row>
    <row r="6" spans="1:8" s="8" customFormat="1" ht="15.75" thickBot="1" x14ac:dyDescent="0.3">
      <c r="B6" s="11" t="s">
        <v>268</v>
      </c>
      <c r="C6" s="410">
        <f>'Residential (Income)'!C6</f>
        <v>0</v>
      </c>
      <c r="D6" s="97" t="s">
        <v>296</v>
      </c>
      <c r="H6" s="82"/>
    </row>
    <row r="7" spans="1:8" s="8" customFormat="1" ht="15.75" thickBot="1" x14ac:dyDescent="0.3">
      <c r="B7" s="11" t="s">
        <v>269</v>
      </c>
      <c r="C7" s="410">
        <f>'Residential (Income)'!C7</f>
        <v>0</v>
      </c>
      <c r="D7" s="97" t="s">
        <v>296</v>
      </c>
      <c r="H7" s="82"/>
    </row>
    <row r="8" spans="1:8" s="8" customFormat="1" ht="15.75" thickBot="1" x14ac:dyDescent="0.3">
      <c r="B8" s="11" t="s">
        <v>376</v>
      </c>
      <c r="C8" s="410">
        <f>'Residential (Income)'!C8</f>
        <v>0</v>
      </c>
      <c r="D8" s="97" t="s">
        <v>296</v>
      </c>
      <c r="H8" s="82"/>
    </row>
    <row r="9" spans="1:8" s="8" customFormat="1" ht="15.75" thickBot="1" x14ac:dyDescent="0.3">
      <c r="B9" s="175" t="s">
        <v>379</v>
      </c>
      <c r="C9" s="411">
        <f>'Residential (Income)'!C9</f>
        <v>0</v>
      </c>
      <c r="D9" s="97" t="s">
        <v>296</v>
      </c>
      <c r="H9" s="82"/>
    </row>
    <row r="10" spans="1:8" s="8" customFormat="1" ht="15.75" thickBot="1" x14ac:dyDescent="0.3">
      <c r="B10" s="214" t="s">
        <v>206</v>
      </c>
      <c r="C10" s="108">
        <f>SUM(C5:C9)</f>
        <v>0</v>
      </c>
      <c r="D10" s="97"/>
      <c r="H10" s="82"/>
    </row>
    <row r="11" spans="1:8" s="8" customFormat="1" ht="15.75" thickBot="1" x14ac:dyDescent="0.3">
      <c r="B11" s="214"/>
      <c r="C11" s="105"/>
      <c r="D11" s="97"/>
      <c r="H11" s="82"/>
    </row>
    <row r="12" spans="1:8" s="8" customFormat="1" ht="15.75" thickBot="1" x14ac:dyDescent="0.3">
      <c r="B12" s="12" t="s">
        <v>800</v>
      </c>
      <c r="C12" s="105"/>
      <c r="D12" s="97"/>
      <c r="H12" s="82"/>
    </row>
    <row r="13" spans="1:8" s="8" customFormat="1" ht="15.75" thickBot="1" x14ac:dyDescent="0.3">
      <c r="B13" s="11" t="s">
        <v>141</v>
      </c>
      <c r="C13" s="410">
        <f>'Residential (Income)'!C13</f>
        <v>0</v>
      </c>
      <c r="D13" s="97" t="s">
        <v>296</v>
      </c>
      <c r="H13" s="82"/>
    </row>
    <row r="14" spans="1:8" s="8" customFormat="1" ht="15.75" thickBot="1" x14ac:dyDescent="0.3">
      <c r="B14" s="11" t="s">
        <v>14</v>
      </c>
      <c r="C14" s="410">
        <f>'Residential (Income)'!C14</f>
        <v>0</v>
      </c>
      <c r="D14" s="97" t="s">
        <v>296</v>
      </c>
      <c r="H14" s="82"/>
    </row>
    <row r="15" spans="1:8" s="8" customFormat="1" ht="15.75" thickBot="1" x14ac:dyDescent="0.3">
      <c r="B15" s="11" t="s">
        <v>134</v>
      </c>
      <c r="C15" s="410">
        <f>'Residential (Income)'!C15</f>
        <v>0</v>
      </c>
      <c r="D15" s="97" t="s">
        <v>296</v>
      </c>
      <c r="H15" s="82"/>
    </row>
    <row r="16" spans="1:8" s="8" customFormat="1" ht="15.75" thickBot="1" x14ac:dyDescent="0.3">
      <c r="B16" s="175" t="s">
        <v>380</v>
      </c>
      <c r="C16" s="411">
        <f>'Residential (Income)'!C16</f>
        <v>0</v>
      </c>
      <c r="D16" s="97" t="s">
        <v>296</v>
      </c>
      <c r="H16" s="82"/>
    </row>
    <row r="17" spans="2:8" s="8" customFormat="1" ht="15.75" thickBot="1" x14ac:dyDescent="0.3">
      <c r="B17" s="214" t="s">
        <v>659</v>
      </c>
      <c r="C17" s="108">
        <f>SUM(C13:C16)</f>
        <v>0</v>
      </c>
      <c r="D17" s="97"/>
      <c r="H17" s="82"/>
    </row>
    <row r="18" spans="2:8" s="8" customFormat="1" ht="15.75" thickBot="1" x14ac:dyDescent="0.3">
      <c r="B18" s="214"/>
      <c r="C18" s="105"/>
      <c r="D18" s="97"/>
      <c r="H18" s="82"/>
    </row>
    <row r="19" spans="2:8" s="8" customFormat="1" ht="15.75" thickBot="1" x14ac:dyDescent="0.3">
      <c r="B19" s="12" t="s">
        <v>8</v>
      </c>
      <c r="C19" s="105"/>
      <c r="D19" s="97"/>
      <c r="H19" s="82"/>
    </row>
    <row r="20" spans="2:8" s="8" customFormat="1" ht="15.75" thickBot="1" x14ac:dyDescent="0.3">
      <c r="B20" s="11" t="s">
        <v>13</v>
      </c>
      <c r="C20" s="410">
        <f>'Residential (Income)'!C20</f>
        <v>0</v>
      </c>
      <c r="D20" s="97" t="s">
        <v>296</v>
      </c>
      <c r="H20" s="82"/>
    </row>
    <row r="21" spans="2:8" s="8" customFormat="1" ht="15.75" thickBot="1" x14ac:dyDescent="0.3">
      <c r="B21" s="11" t="s">
        <v>268</v>
      </c>
      <c r="C21" s="410">
        <f>'Residential (Income)'!C21</f>
        <v>0</v>
      </c>
      <c r="D21" s="97" t="s">
        <v>296</v>
      </c>
      <c r="H21" s="82"/>
    </row>
    <row r="22" spans="2:8" s="8" customFormat="1" ht="15.75" thickBot="1" x14ac:dyDescent="0.3">
      <c r="B22" s="11" t="s">
        <v>660</v>
      </c>
      <c r="C22" s="410">
        <f>'Residential (Income)'!C22+'Residential (Income)'!C23</f>
        <v>0</v>
      </c>
      <c r="D22" s="97" t="s">
        <v>296</v>
      </c>
      <c r="H22" s="82"/>
    </row>
    <row r="23" spans="2:8" s="8" customFormat="1" ht="15.75" thickBot="1" x14ac:dyDescent="0.3">
      <c r="B23" s="11" t="s">
        <v>673</v>
      </c>
      <c r="C23" s="410">
        <f>'Residential (Income)'!C24</f>
        <v>0</v>
      </c>
      <c r="D23" s="97" t="s">
        <v>296</v>
      </c>
      <c r="H23" s="82"/>
    </row>
    <row r="24" spans="2:8" s="8" customFormat="1" ht="15.75" thickBot="1" x14ac:dyDescent="0.3">
      <c r="B24" s="11" t="s">
        <v>381</v>
      </c>
      <c r="C24" s="411">
        <f>'Residential (Income)'!C25</f>
        <v>0</v>
      </c>
      <c r="D24" s="97" t="s">
        <v>296</v>
      </c>
      <c r="H24" s="82"/>
    </row>
    <row r="25" spans="2:8" s="8" customFormat="1" ht="15.75" thickBot="1" x14ac:dyDescent="0.3">
      <c r="B25" s="214" t="s">
        <v>661</v>
      </c>
      <c r="C25" s="108">
        <f>SUM(C20:C24)</f>
        <v>0</v>
      </c>
      <c r="D25" s="97"/>
      <c r="H25" s="82"/>
    </row>
    <row r="26" spans="2:8" s="8" customFormat="1" ht="15.75" thickBot="1" x14ac:dyDescent="0.3">
      <c r="B26" s="6"/>
      <c r="C26" s="105"/>
      <c r="D26" s="97"/>
      <c r="H26" s="82"/>
    </row>
    <row r="27" spans="2:8" s="8" customFormat="1" ht="15.75" thickBot="1" x14ac:dyDescent="0.3">
      <c r="B27" s="12" t="s">
        <v>404</v>
      </c>
      <c r="C27" s="105"/>
      <c r="D27" s="97"/>
      <c r="H27" s="82"/>
    </row>
    <row r="28" spans="2:8" s="8" customFormat="1" ht="15.75" thickBot="1" x14ac:dyDescent="0.3">
      <c r="B28" s="11" t="s">
        <v>343</v>
      </c>
      <c r="C28" s="411">
        <f>'Residential (Income)'!C29</f>
        <v>0</v>
      </c>
      <c r="D28" s="97" t="s">
        <v>296</v>
      </c>
      <c r="H28" s="82"/>
    </row>
    <row r="29" spans="2:8" s="8" customFormat="1" ht="15.75" thickBot="1" x14ac:dyDescent="0.3">
      <c r="B29" s="214" t="s">
        <v>405</v>
      </c>
      <c r="C29" s="108">
        <f>SUM(C28)</f>
        <v>0</v>
      </c>
      <c r="D29" s="97"/>
      <c r="H29" s="82"/>
    </row>
    <row r="30" spans="2:8" s="8" customFormat="1" ht="15.75" thickBot="1" x14ac:dyDescent="0.3">
      <c r="B30" s="6"/>
      <c r="C30" s="105"/>
      <c r="D30" s="97"/>
      <c r="H30" s="82"/>
    </row>
    <row r="31" spans="2:8" s="8" customFormat="1" ht="15.75" thickBot="1" x14ac:dyDescent="0.3">
      <c r="B31" s="12" t="s">
        <v>466</v>
      </c>
      <c r="C31" s="105"/>
      <c r="D31" s="97"/>
      <c r="H31" s="82"/>
    </row>
    <row r="32" spans="2:8" s="8" customFormat="1" ht="15.75" thickBot="1" x14ac:dyDescent="0.3">
      <c r="B32" s="11" t="s">
        <v>467</v>
      </c>
      <c r="C32" s="411">
        <f>'Residential (Income)'!C33</f>
        <v>0</v>
      </c>
      <c r="D32" s="97" t="s">
        <v>296</v>
      </c>
      <c r="H32" s="82"/>
    </row>
    <row r="33" spans="1:8" s="8" customFormat="1" ht="15.75" thickBot="1" x14ac:dyDescent="0.3">
      <c r="B33" s="214" t="s">
        <v>468</v>
      </c>
      <c r="C33" s="108">
        <f>SUM(C32)</f>
        <v>0</v>
      </c>
      <c r="D33" s="97"/>
      <c r="H33" s="82"/>
    </row>
    <row r="34" spans="1:8" ht="8.1" customHeight="1" x14ac:dyDescent="0.25">
      <c r="C34" s="103" t="s">
        <v>22</v>
      </c>
      <c r="H34" s="82"/>
    </row>
    <row r="35" spans="1:8" ht="15.75" thickBot="1" x14ac:dyDescent="0.3">
      <c r="B35" s="5" t="s">
        <v>342</v>
      </c>
      <c r="C35" s="246">
        <f>+C10+C17+C25+C29+C33</f>
        <v>0</v>
      </c>
      <c r="H35" s="82"/>
    </row>
    <row r="36" spans="1:8" x14ac:dyDescent="0.25">
      <c r="B36" s="126"/>
      <c r="C36" s="225"/>
      <c r="H36" s="82"/>
    </row>
    <row r="37" spans="1:8" ht="16.5" thickBot="1" x14ac:dyDescent="0.3">
      <c r="A37" s="46"/>
      <c r="B37" s="118" t="s">
        <v>422</v>
      </c>
      <c r="C37" s="128"/>
      <c r="H37" s="82"/>
    </row>
    <row r="38" spans="1:8" ht="15.75" thickBot="1" x14ac:dyDescent="0.3">
      <c r="B38" s="4" t="s">
        <v>418</v>
      </c>
      <c r="C38" s="107">
        <v>0</v>
      </c>
      <c r="D38" s="92" t="s">
        <v>293</v>
      </c>
      <c r="H38" s="82"/>
    </row>
    <row r="39" spans="1:8" ht="15.75" thickBot="1" x14ac:dyDescent="0.3">
      <c r="B39" s="4" t="s">
        <v>449</v>
      </c>
      <c r="C39" s="107">
        <v>0</v>
      </c>
      <c r="D39" s="92" t="s">
        <v>293</v>
      </c>
      <c r="H39" s="82"/>
    </row>
    <row r="40" spans="1:8" ht="15.75" thickBot="1" x14ac:dyDescent="0.3">
      <c r="B40" s="104" t="s">
        <v>781</v>
      </c>
      <c r="C40" s="107">
        <v>0</v>
      </c>
      <c r="D40" s="92" t="s">
        <v>293</v>
      </c>
      <c r="H40" s="82"/>
    </row>
    <row r="41" spans="1:8" ht="15.75" thickBot="1" x14ac:dyDescent="0.3">
      <c r="B41" s="4" t="s">
        <v>674</v>
      </c>
      <c r="C41" s="107">
        <v>0</v>
      </c>
      <c r="D41" s="92" t="s">
        <v>293</v>
      </c>
      <c r="H41" s="82"/>
    </row>
    <row r="42" spans="1:8" ht="15.75" thickBot="1" x14ac:dyDescent="0.3">
      <c r="B42" s="4" t="s">
        <v>675</v>
      </c>
      <c r="C42" s="105">
        <v>0</v>
      </c>
      <c r="D42" s="92" t="s">
        <v>293</v>
      </c>
      <c r="H42" s="82"/>
    </row>
    <row r="43" spans="1:8" ht="15.75" thickBot="1" x14ac:dyDescent="0.3">
      <c r="B43" s="4" t="s">
        <v>451</v>
      </c>
      <c r="C43" s="107">
        <v>0</v>
      </c>
      <c r="D43" s="92" t="s">
        <v>293</v>
      </c>
      <c r="H43" s="82"/>
    </row>
    <row r="44" spans="1:8" ht="15.75" thickBot="1" x14ac:dyDescent="0.3">
      <c r="B44" s="104" t="s">
        <v>743</v>
      </c>
      <c r="C44" s="107">
        <v>0</v>
      </c>
      <c r="D44" s="92" t="s">
        <v>293</v>
      </c>
      <c r="H44" s="82"/>
    </row>
    <row r="45" spans="1:8" ht="15.75" thickBot="1" x14ac:dyDescent="0.3">
      <c r="B45" s="4" t="s">
        <v>452</v>
      </c>
      <c r="C45" s="247">
        <v>0</v>
      </c>
      <c r="D45" s="92" t="s">
        <v>293</v>
      </c>
      <c r="H45" s="82"/>
    </row>
    <row r="46" spans="1:8" ht="18.75" customHeight="1" thickBot="1" x14ac:dyDescent="0.3">
      <c r="B46" s="5" t="s">
        <v>453</v>
      </c>
      <c r="C46" s="246">
        <f>SUM(C38:C45)</f>
        <v>0</v>
      </c>
      <c r="H46" s="82"/>
    </row>
    <row r="47" spans="1:8" ht="15.75" thickBot="1" x14ac:dyDescent="0.3">
      <c r="B47" s="126"/>
      <c r="C47" s="225"/>
      <c r="H47" s="82"/>
    </row>
    <row r="48" spans="1:8" ht="19.5" customHeight="1" thickTop="1" thickBot="1" x14ac:dyDescent="0.3">
      <c r="A48" s="46"/>
      <c r="B48" s="118" t="s">
        <v>199</v>
      </c>
      <c r="C48" s="368">
        <f>C35+C46</f>
        <v>0</v>
      </c>
      <c r="H48" s="82"/>
    </row>
    <row r="49" spans="1:8" ht="20.25" customHeight="1" x14ac:dyDescent="0.25">
      <c r="C49" s="6" t="s">
        <v>22</v>
      </c>
      <c r="H49" s="82"/>
    </row>
    <row r="50" spans="1:8" s="163" customFormat="1" ht="20.100000000000001" customHeight="1" thickBot="1" x14ac:dyDescent="0.3">
      <c r="A50" s="46"/>
      <c r="B50" s="118" t="s">
        <v>421</v>
      </c>
      <c r="C50" s="128" t="s">
        <v>22</v>
      </c>
      <c r="H50" s="82"/>
    </row>
    <row r="51" spans="1:8" ht="15" customHeight="1" x14ac:dyDescent="0.25">
      <c r="B51" s="12" t="s">
        <v>415</v>
      </c>
      <c r="C51" s="106" t="s">
        <v>22</v>
      </c>
      <c r="H51" s="82"/>
    </row>
    <row r="52" spans="1:8" ht="15.75" thickBot="1" x14ac:dyDescent="0.3">
      <c r="B52" s="4" t="s">
        <v>676</v>
      </c>
      <c r="C52" s="411">
        <f>'Residential (Expenses)'!C5+'Residential (Expenses)'!C6+'Residential (Expenses)'!C7+'Residential (Expenses)'!C8+'Residential (Expenses)'!C9+'Residential (Expenses)'!C10+'Residential (Expenses)'!C11+'Residential (Expenses)'!C23+'Residential (Expenses)'!C24+'Residential (Expenses)'!C25+'Residential (Expenses)'!C27</f>
        <v>0</v>
      </c>
      <c r="D52" s="97" t="s">
        <v>296</v>
      </c>
      <c r="H52" s="82"/>
    </row>
    <row r="53" spans="1:8" ht="15.75" thickBot="1" x14ac:dyDescent="0.3">
      <c r="B53" s="214" t="s">
        <v>789</v>
      </c>
      <c r="C53" s="108">
        <f>SUM(C52)</f>
        <v>0</v>
      </c>
      <c r="D53" s="97"/>
      <c r="H53" s="82"/>
    </row>
    <row r="54" spans="1:8" ht="15.75" thickBot="1" x14ac:dyDescent="0.3">
      <c r="B54" s="4"/>
      <c r="C54" s="105"/>
      <c r="D54" s="97"/>
      <c r="H54" s="82"/>
    </row>
    <row r="55" spans="1:8" ht="15.75" thickBot="1" x14ac:dyDescent="0.3">
      <c r="B55" s="12" t="s">
        <v>362</v>
      </c>
      <c r="C55" s="105"/>
      <c r="D55" s="97"/>
      <c r="H55" s="82"/>
    </row>
    <row r="56" spans="1:8" ht="15.75" thickBot="1" x14ac:dyDescent="0.3">
      <c r="B56" s="4" t="s">
        <v>677</v>
      </c>
      <c r="C56" s="410">
        <f>'Residential (Expenses)'!C16+'Residential (Expenses)'!C17+'Residential (Expenses)'!C18+'Residential (Expenses)'!C19+'Residential (Expenses)'!C28</f>
        <v>0</v>
      </c>
      <c r="D56" s="97" t="s">
        <v>296</v>
      </c>
      <c r="H56" s="82"/>
    </row>
    <row r="57" spans="1:8" ht="15.75" thickBot="1" x14ac:dyDescent="0.3">
      <c r="B57" s="4"/>
      <c r="C57" s="107"/>
      <c r="D57" s="366" t="s">
        <v>22</v>
      </c>
      <c r="H57" s="82"/>
    </row>
    <row r="58" spans="1:8" ht="15.75" thickBot="1" x14ac:dyDescent="0.3">
      <c r="B58" s="214" t="s">
        <v>678</v>
      </c>
      <c r="C58" s="108">
        <f>C56+C53</f>
        <v>0</v>
      </c>
      <c r="D58" s="97"/>
      <c r="H58" s="82"/>
    </row>
    <row r="59" spans="1:8" ht="15.75" thickBot="1" x14ac:dyDescent="0.3">
      <c r="B59" s="4"/>
      <c r="C59" s="105"/>
      <c r="D59" s="97"/>
      <c r="H59" s="82"/>
    </row>
    <row r="60" spans="1:8" ht="15.75" thickBot="1" x14ac:dyDescent="0.3">
      <c r="B60" s="367" t="s">
        <v>679</v>
      </c>
      <c r="C60" s="105"/>
      <c r="D60" s="97"/>
      <c r="H60" s="82"/>
    </row>
    <row r="61" spans="1:8" ht="15.75" thickBot="1" x14ac:dyDescent="0.3">
      <c r="B61" s="4" t="s">
        <v>662</v>
      </c>
      <c r="C61" s="410">
        <f>'Residential (Expenses)'!C43+'Residential (Expenses)'!C50+'Residential (Expenses)'!C57</f>
        <v>0</v>
      </c>
      <c r="D61" s="97" t="s">
        <v>296</v>
      </c>
      <c r="H61" s="82"/>
    </row>
    <row r="62" spans="1:8" ht="15.75" thickBot="1" x14ac:dyDescent="0.3">
      <c r="B62" s="4" t="s">
        <v>664</v>
      </c>
      <c r="C62" s="410">
        <f>'Residential (Expenses)'!C46+'Residential (Expenses)'!C53+'Residential (Expenses)'!C60</f>
        <v>0</v>
      </c>
      <c r="D62" s="97" t="s">
        <v>296</v>
      </c>
      <c r="H62" s="82"/>
    </row>
    <row r="63" spans="1:8" ht="15.75" thickBot="1" x14ac:dyDescent="0.3">
      <c r="B63" s="4" t="s">
        <v>665</v>
      </c>
      <c r="C63" s="410">
        <f>'Residential (Expenses)'!C45+'Residential (Expenses)'!C52+'Residential (Expenses)'!C59</f>
        <v>0</v>
      </c>
      <c r="D63" s="97" t="s">
        <v>296</v>
      </c>
      <c r="H63" s="82"/>
    </row>
    <row r="64" spans="1:8" ht="15.75" thickBot="1" x14ac:dyDescent="0.3">
      <c r="B64" s="4" t="s">
        <v>663</v>
      </c>
      <c r="C64" s="411">
        <f>'Residential (Expenses)'!C44+'Residential (Expenses)'!C51+'Residential (Expenses)'!C58</f>
        <v>0</v>
      </c>
      <c r="D64" s="97" t="s">
        <v>296</v>
      </c>
      <c r="H64" s="82"/>
    </row>
    <row r="65" spans="2:8" ht="15.75" thickBot="1" x14ac:dyDescent="0.3">
      <c r="B65" s="214" t="s">
        <v>666</v>
      </c>
      <c r="C65" s="108">
        <f>SUM(C61:C64)</f>
        <v>0</v>
      </c>
      <c r="D65" s="97"/>
      <c r="H65" s="82"/>
    </row>
    <row r="66" spans="2:8" ht="15.75" thickBot="1" x14ac:dyDescent="0.3">
      <c r="B66" s="4"/>
      <c r="C66" s="105"/>
      <c r="D66" s="97"/>
      <c r="H66" s="82"/>
    </row>
    <row r="67" spans="2:8" ht="15.75" thickBot="1" x14ac:dyDescent="0.3">
      <c r="B67" s="367" t="s">
        <v>392</v>
      </c>
      <c r="C67" s="410">
        <f>'Residential (Expenses)'!C72</f>
        <v>0</v>
      </c>
      <c r="D67" s="97" t="s">
        <v>296</v>
      </c>
      <c r="H67" s="82"/>
    </row>
    <row r="68" spans="2:8" ht="15.75" thickBot="1" x14ac:dyDescent="0.3">
      <c r="B68" s="4"/>
      <c r="C68" s="105"/>
      <c r="D68" s="97"/>
      <c r="H68" s="82"/>
    </row>
    <row r="69" spans="2:8" ht="15.75" thickBot="1" x14ac:dyDescent="0.3">
      <c r="B69" s="367" t="s">
        <v>669</v>
      </c>
      <c r="C69" s="105"/>
      <c r="D69" s="97"/>
      <c r="H69" s="82"/>
    </row>
    <row r="70" spans="2:8" ht="15.75" thickBot="1" x14ac:dyDescent="0.3">
      <c r="B70" s="4" t="s">
        <v>683</v>
      </c>
      <c r="C70" s="410">
        <f>'Residential (Expenses)'!C64+'Residential (Expenses)'!C66+'Residential (Expenses)'!C67+'Residential (Expenses)'!C75+'Residential (Expenses)'!C76+'Residential (Expenses)'!C94+'Residential (Expenses)'!C103+'Residential (Expenses)'!C104</f>
        <v>0</v>
      </c>
      <c r="D70" s="97" t="s">
        <v>296</v>
      </c>
      <c r="H70" s="82"/>
    </row>
    <row r="71" spans="2:8" ht="15.75" thickBot="1" x14ac:dyDescent="0.3">
      <c r="B71" s="104" t="s">
        <v>732</v>
      </c>
      <c r="C71" s="410">
        <f>'Residential (Expenses)'!C95+'Residential (Expenses)'!C96</f>
        <v>0</v>
      </c>
      <c r="D71" s="97" t="s">
        <v>296</v>
      </c>
      <c r="H71" s="82"/>
    </row>
    <row r="72" spans="2:8" ht="15.75" thickBot="1" x14ac:dyDescent="0.3">
      <c r="B72" s="104" t="s">
        <v>733</v>
      </c>
      <c r="C72" s="410">
        <f>'Residential (Expenses)'!C97</f>
        <v>0</v>
      </c>
      <c r="D72" s="97" t="s">
        <v>296</v>
      </c>
      <c r="H72" s="82"/>
    </row>
    <row r="73" spans="2:8" ht="15.75" thickBot="1" x14ac:dyDescent="0.3">
      <c r="B73" s="104" t="s">
        <v>21</v>
      </c>
      <c r="C73" s="410">
        <f>'Residential (Expenses)'!C98</f>
        <v>0</v>
      </c>
      <c r="D73" s="97" t="s">
        <v>296</v>
      </c>
      <c r="H73" s="82"/>
    </row>
    <row r="74" spans="2:8" ht="15.75" thickBot="1" x14ac:dyDescent="0.3">
      <c r="B74" s="104" t="s">
        <v>734</v>
      </c>
      <c r="C74" s="410">
        <f>'Residential (Expenses)'!C99</f>
        <v>0</v>
      </c>
      <c r="D74" s="97" t="s">
        <v>296</v>
      </c>
      <c r="H74" s="82"/>
    </row>
    <row r="75" spans="2:8" ht="15.75" thickBot="1" x14ac:dyDescent="0.3">
      <c r="B75" s="104" t="s">
        <v>670</v>
      </c>
      <c r="C75" s="410">
        <f>'Residential (Expenses)'!C65+'Residential (Expenses)'!C100</f>
        <v>0</v>
      </c>
      <c r="D75" s="97" t="s">
        <v>296</v>
      </c>
      <c r="H75" s="82"/>
    </row>
    <row r="76" spans="2:8" ht="15.75" thickBot="1" x14ac:dyDescent="0.3">
      <c r="B76" s="104" t="s">
        <v>18</v>
      </c>
      <c r="C76" s="410">
        <f>'Residential (Expenses)'!C101</f>
        <v>0</v>
      </c>
      <c r="D76" s="97" t="s">
        <v>296</v>
      </c>
      <c r="H76" s="82"/>
    </row>
    <row r="77" spans="2:8" ht="15.75" thickBot="1" x14ac:dyDescent="0.3">
      <c r="B77" s="104" t="s">
        <v>680</v>
      </c>
      <c r="C77" s="410">
        <f>'Residential (Expenses)'!C70</f>
        <v>0</v>
      </c>
      <c r="D77" s="97" t="s">
        <v>296</v>
      </c>
      <c r="H77" s="82"/>
    </row>
    <row r="78" spans="2:8" ht="15.75" thickBot="1" x14ac:dyDescent="0.3">
      <c r="B78" s="104" t="s">
        <v>740</v>
      </c>
      <c r="C78" s="410">
        <f>'Residential (Expenses)'!C102</f>
        <v>0</v>
      </c>
      <c r="D78" s="97" t="s">
        <v>296</v>
      </c>
      <c r="H78" s="82"/>
    </row>
    <row r="79" spans="2:8" ht="15.75" thickBot="1" x14ac:dyDescent="0.3">
      <c r="B79" s="4" t="s">
        <v>667</v>
      </c>
      <c r="C79" s="411">
        <f>'Residential (Expenses)'!C78+'Residential (Expenses)'!C105</f>
        <v>0</v>
      </c>
      <c r="D79" s="97" t="s">
        <v>296</v>
      </c>
      <c r="H79" s="82"/>
    </row>
    <row r="80" spans="2:8" ht="15.75" thickBot="1" x14ac:dyDescent="0.3">
      <c r="B80" s="214" t="s">
        <v>11</v>
      </c>
      <c r="C80" s="108">
        <f>SUM(C70:C79)</f>
        <v>0</v>
      </c>
      <c r="D80" s="97"/>
      <c r="H80" s="82"/>
    </row>
    <row r="81" spans="1:8" ht="15.75" thickBot="1" x14ac:dyDescent="0.3">
      <c r="B81" s="4"/>
      <c r="C81" s="105"/>
      <c r="D81" s="97"/>
      <c r="H81" s="82"/>
    </row>
    <row r="82" spans="1:8" ht="15.75" thickBot="1" x14ac:dyDescent="0.3">
      <c r="B82" s="367" t="s">
        <v>668</v>
      </c>
      <c r="C82" s="105"/>
      <c r="D82" s="97"/>
      <c r="H82" s="82"/>
    </row>
    <row r="83" spans="1:8" ht="15.75" thickBot="1" x14ac:dyDescent="0.3">
      <c r="B83" s="4" t="s">
        <v>682</v>
      </c>
      <c r="C83" s="410">
        <f>'Residential (Expenses)'!C84+'Residential (Expenses)'!C86+'Residential (Expenses)'!C87</f>
        <v>0</v>
      </c>
      <c r="D83" s="97" t="s">
        <v>296</v>
      </c>
      <c r="H83" s="82"/>
    </row>
    <row r="84" spans="1:8" ht="15.75" thickBot="1" x14ac:dyDescent="0.3">
      <c r="B84" s="4" t="s">
        <v>681</v>
      </c>
      <c r="C84" s="410">
        <f>'Residential (Expenses)'!C83</f>
        <v>0</v>
      </c>
      <c r="D84" s="97" t="s">
        <v>296</v>
      </c>
      <c r="H84" s="82"/>
    </row>
    <row r="85" spans="1:8" ht="15.75" thickBot="1" x14ac:dyDescent="0.3">
      <c r="B85" s="4" t="s">
        <v>399</v>
      </c>
      <c r="C85" s="411">
        <f>'Residential (Expenses)'!C85+'Residential (Expenses)'!C88+'Residential (Expenses)'!C90</f>
        <v>0</v>
      </c>
      <c r="D85" s="97" t="s">
        <v>296</v>
      </c>
      <c r="H85" s="82"/>
    </row>
    <row r="86" spans="1:8" ht="15.75" thickBot="1" x14ac:dyDescent="0.3">
      <c r="B86" s="214" t="s">
        <v>12</v>
      </c>
      <c r="C86" s="108">
        <f>SUM(C83:C85)</f>
        <v>0</v>
      </c>
      <c r="D86" s="97"/>
      <c r="H86" s="82"/>
    </row>
    <row r="87" spans="1:8" ht="15.75" thickBot="1" x14ac:dyDescent="0.3">
      <c r="B87" s="4"/>
      <c r="C87" s="105"/>
      <c r="D87" s="97"/>
      <c r="H87" s="82"/>
    </row>
    <row r="88" spans="1:8" ht="15.75" thickBot="1" x14ac:dyDescent="0.3">
      <c r="B88" s="367" t="s">
        <v>671</v>
      </c>
      <c r="C88" s="105"/>
      <c r="D88" s="97"/>
      <c r="H88" s="82"/>
    </row>
    <row r="89" spans="1:8" ht="15.75" thickBot="1" x14ac:dyDescent="0.3">
      <c r="B89" s="4" t="s">
        <v>473</v>
      </c>
      <c r="C89" s="410">
        <f>'Residential (Expenses)'!C110</f>
        <v>0</v>
      </c>
      <c r="D89" s="97" t="s">
        <v>296</v>
      </c>
      <c r="H89" s="82"/>
    </row>
    <row r="90" spans="1:8" ht="15.75" thickBot="1" x14ac:dyDescent="0.3">
      <c r="B90" s="4" t="s">
        <v>474</v>
      </c>
      <c r="C90" s="410">
        <f>'Residential (Expenses)'!C111</f>
        <v>0</v>
      </c>
      <c r="D90" s="97" t="s">
        <v>296</v>
      </c>
      <c r="H90" s="82"/>
    </row>
    <row r="91" spans="1:8" ht="15.75" thickBot="1" x14ac:dyDescent="0.3">
      <c r="B91" s="4" t="s">
        <v>475</v>
      </c>
      <c r="C91" s="410">
        <f>'Residential (Expenses)'!C112</f>
        <v>0</v>
      </c>
      <c r="D91" s="97" t="s">
        <v>296</v>
      </c>
      <c r="H91" s="82"/>
    </row>
    <row r="92" spans="1:8" ht="15.75" thickBot="1" x14ac:dyDescent="0.3">
      <c r="B92" s="4" t="s">
        <v>652</v>
      </c>
      <c r="C92" s="410">
        <f>'Residential (Expenses)'!C113</f>
        <v>0</v>
      </c>
      <c r="D92" s="97" t="s">
        <v>296</v>
      </c>
      <c r="H92" s="82"/>
    </row>
    <row r="93" spans="1:8" ht="15.75" thickBot="1" x14ac:dyDescent="0.3">
      <c r="B93" s="4" t="s">
        <v>476</v>
      </c>
      <c r="C93" s="411">
        <f>'Residential (Expenses)'!C114</f>
        <v>0</v>
      </c>
      <c r="D93" s="97" t="s">
        <v>296</v>
      </c>
      <c r="H93" s="82"/>
    </row>
    <row r="94" spans="1:8" ht="15.75" thickBot="1" x14ac:dyDescent="0.3">
      <c r="B94" s="214" t="s">
        <v>477</v>
      </c>
      <c r="C94" s="108">
        <f>SUM(C89:C93)</f>
        <v>0</v>
      </c>
      <c r="D94" s="97"/>
      <c r="H94" s="82"/>
    </row>
    <row r="95" spans="1:8" ht="8.1" customHeight="1" x14ac:dyDescent="0.25">
      <c r="A95" s="107"/>
      <c r="B95" s="107"/>
      <c r="C95" s="107"/>
      <c r="D95" s="107"/>
      <c r="E95" s="107"/>
      <c r="H95" s="82"/>
    </row>
    <row r="96" spans="1:8" ht="15.75" thickBot="1" x14ac:dyDescent="0.3">
      <c r="A96" s="107"/>
      <c r="B96" s="5" t="s">
        <v>340</v>
      </c>
      <c r="C96" s="246">
        <f>C58+C65+C67+C80+C86+C94</f>
        <v>0</v>
      </c>
      <c r="D96" s="107"/>
      <c r="E96" s="107"/>
      <c r="H96" s="82"/>
    </row>
    <row r="97" spans="1:8" ht="18" customHeight="1" x14ac:dyDescent="0.25">
      <c r="B97" s="126"/>
      <c r="C97" s="225"/>
      <c r="H97" s="82"/>
    </row>
    <row r="98" spans="1:8" ht="18" customHeight="1" thickBot="1" x14ac:dyDescent="0.3">
      <c r="A98" s="46"/>
      <c r="B98" s="118" t="s">
        <v>427</v>
      </c>
      <c r="C98" s="128"/>
      <c r="H98" s="82"/>
    </row>
    <row r="99" spans="1:8" ht="18" customHeight="1" thickBot="1" x14ac:dyDescent="0.3">
      <c r="B99" s="4" t="s">
        <v>695</v>
      </c>
      <c r="C99" s="107">
        <v>0</v>
      </c>
      <c r="D99" s="92" t="s">
        <v>293</v>
      </c>
      <c r="H99" s="82"/>
    </row>
    <row r="100" spans="1:8" ht="18" customHeight="1" thickBot="1" x14ac:dyDescent="0.3">
      <c r="B100" s="4" t="s">
        <v>454</v>
      </c>
      <c r="C100" s="105">
        <v>0</v>
      </c>
      <c r="D100" s="92" t="s">
        <v>293</v>
      </c>
      <c r="H100" s="82"/>
    </row>
    <row r="101" spans="1:8" ht="18" customHeight="1" thickBot="1" x14ac:dyDescent="0.3">
      <c r="B101" s="104" t="s">
        <v>780</v>
      </c>
      <c r="C101" s="105">
        <v>0</v>
      </c>
      <c r="D101" s="92" t="s">
        <v>293</v>
      </c>
      <c r="H101" s="82"/>
    </row>
    <row r="102" spans="1:8" ht="18" customHeight="1" thickBot="1" x14ac:dyDescent="0.3">
      <c r="B102" s="104" t="s">
        <v>455</v>
      </c>
      <c r="C102" s="105">
        <v>0</v>
      </c>
      <c r="D102" s="92" t="s">
        <v>293</v>
      </c>
      <c r="H102" s="82"/>
    </row>
    <row r="103" spans="1:8" ht="18" customHeight="1" thickBot="1" x14ac:dyDescent="0.3">
      <c r="B103" s="104" t="s">
        <v>456</v>
      </c>
      <c r="C103" s="105">
        <v>0</v>
      </c>
      <c r="D103" s="92" t="s">
        <v>293</v>
      </c>
      <c r="H103" s="82"/>
    </row>
    <row r="104" spans="1:8" ht="18" customHeight="1" thickBot="1" x14ac:dyDescent="0.3">
      <c r="B104" s="104" t="s">
        <v>743</v>
      </c>
      <c r="C104" s="105">
        <v>0</v>
      </c>
      <c r="D104" s="92" t="s">
        <v>293</v>
      </c>
      <c r="H104" s="82"/>
    </row>
    <row r="105" spans="1:8" ht="18" customHeight="1" thickBot="1" x14ac:dyDescent="0.3">
      <c r="B105" s="104" t="s">
        <v>684</v>
      </c>
      <c r="C105" s="410">
        <f>+'Residential (Expenses)'!C26+'Residential (Expenses)'!C77+'Residential (Expenses)'!C89</f>
        <v>0</v>
      </c>
      <c r="D105" s="92" t="s">
        <v>296</v>
      </c>
      <c r="H105" s="82"/>
    </row>
    <row r="106" spans="1:8" ht="18" customHeight="1" thickBot="1" x14ac:dyDescent="0.3">
      <c r="B106" s="4" t="s">
        <v>457</v>
      </c>
      <c r="C106" s="105">
        <v>0</v>
      </c>
      <c r="D106" s="92" t="s">
        <v>293</v>
      </c>
      <c r="H106" s="82"/>
    </row>
    <row r="107" spans="1:8" ht="21" customHeight="1" thickBot="1" x14ac:dyDescent="0.3">
      <c r="B107" s="5" t="s">
        <v>458</v>
      </c>
      <c r="C107" s="246">
        <f>SUM(C99:C106)</f>
        <v>0</v>
      </c>
      <c r="H107" s="82"/>
    </row>
    <row r="108" spans="1:8" ht="8.1" customHeight="1" thickBot="1" x14ac:dyDescent="0.3">
      <c r="B108" s="126"/>
      <c r="C108" s="225"/>
      <c r="H108" s="82"/>
    </row>
    <row r="109" spans="1:8" ht="17.25" thickTop="1" thickBot="1" x14ac:dyDescent="0.3">
      <c r="A109" s="46"/>
      <c r="B109" s="118" t="s">
        <v>216</v>
      </c>
      <c r="C109" s="368">
        <f>C96+C107</f>
        <v>0</v>
      </c>
      <c r="H109" s="82"/>
    </row>
    <row r="110" spans="1:8" ht="7.5" customHeight="1" thickBot="1" x14ac:dyDescent="0.3">
      <c r="B110" s="126"/>
      <c r="C110" s="225"/>
      <c r="H110" s="82"/>
    </row>
    <row r="111" spans="1:8" s="163" customFormat="1" ht="20.100000000000001" customHeight="1" thickTop="1" thickBot="1" x14ac:dyDescent="0.3">
      <c r="A111" s="46"/>
      <c r="B111" s="118" t="s">
        <v>459</v>
      </c>
      <c r="C111" s="368">
        <f>C48-C109</f>
        <v>0</v>
      </c>
      <c r="H111" s="82"/>
    </row>
    <row r="112" spans="1:8" ht="15" customHeight="1" x14ac:dyDescent="0.25">
      <c r="C112" s="103"/>
      <c r="H112" s="82"/>
    </row>
    <row r="113" spans="2:8" ht="8.1" customHeight="1" x14ac:dyDescent="0.25">
      <c r="B113" s="126"/>
      <c r="C113" s="225"/>
      <c r="H113" s="82"/>
    </row>
    <row r="114" spans="2:8" x14ac:dyDescent="0.25">
      <c r="B114" s="92" t="s">
        <v>365</v>
      </c>
      <c r="C114" s="204">
        <v>0</v>
      </c>
      <c r="D114" s="92" t="s">
        <v>293</v>
      </c>
      <c r="H114" s="82"/>
    </row>
    <row r="115" spans="2:8" x14ac:dyDescent="0.25">
      <c r="B115" s="92" t="s">
        <v>203</v>
      </c>
      <c r="C115" s="204">
        <v>0</v>
      </c>
      <c r="D115" s="92" t="s">
        <v>293</v>
      </c>
      <c r="H115" s="82"/>
    </row>
    <row r="116" spans="2:8" x14ac:dyDescent="0.25">
      <c r="B116" s="92" t="s">
        <v>204</v>
      </c>
      <c r="C116" s="204">
        <v>0</v>
      </c>
      <c r="D116" s="92" t="s">
        <v>293</v>
      </c>
      <c r="H116" s="82"/>
    </row>
  </sheetData>
  <sheetProtection formatCells="0" formatColumns="0" formatRows="0"/>
  <hyperlinks>
    <hyperlink ref="A1" location="Cover!A1" display="&lt;&lt; Back" xr:uid="{00000000-0004-0000-0C00-000000000000}"/>
  </hyperlinks>
  <pageMargins left="0.7" right="0.7" top="0.75" bottom="0.75" header="0.3" footer="0.3"/>
  <pageSetup paperSize="9" scale="8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C0DA"/>
  </sheetPr>
  <dimension ref="A1:H56"/>
  <sheetViews>
    <sheetView zoomScale="85" zoomScaleNormal="85" workbookViewId="0">
      <selection activeCell="C27" sqref="C27"/>
    </sheetView>
  </sheetViews>
  <sheetFormatPr defaultColWidth="25.7109375" defaultRowHeight="15" x14ac:dyDescent="0.25"/>
  <cols>
    <col min="1" max="1" width="2.7109375" style="6" customWidth="1"/>
    <col min="2" max="2" width="61.140625" style="6" customWidth="1"/>
    <col min="3" max="3" width="18.5703125" style="6" customWidth="1"/>
    <col min="4" max="16384" width="25.7109375" style="6"/>
  </cols>
  <sheetData>
    <row r="1" spans="1:8" ht="39.950000000000003" customHeight="1" x14ac:dyDescent="0.25">
      <c r="A1" s="28" t="s">
        <v>85</v>
      </c>
      <c r="B1" s="9" t="s">
        <v>726</v>
      </c>
      <c r="H1" s="82"/>
    </row>
    <row r="2" spans="1:8" ht="15" customHeight="1" x14ac:dyDescent="0.25">
      <c r="C2" s="124" t="s">
        <v>50</v>
      </c>
      <c r="H2" s="82"/>
    </row>
    <row r="3" spans="1:8" customFormat="1" ht="20.100000000000001" customHeight="1" thickBot="1" x14ac:dyDescent="0.3">
      <c r="A3" s="46"/>
      <c r="B3" s="118" t="s">
        <v>420</v>
      </c>
      <c r="C3" s="128"/>
      <c r="H3" s="82"/>
    </row>
    <row r="4" spans="1:8" s="8" customFormat="1" ht="15.75" thickBot="1" x14ac:dyDescent="0.3">
      <c r="B4" s="11" t="s">
        <v>406</v>
      </c>
      <c r="C4" s="410">
        <f>'Residential (Income)'!C10</f>
        <v>0</v>
      </c>
      <c r="D4" s="97" t="s">
        <v>296</v>
      </c>
      <c r="H4" s="82"/>
    </row>
    <row r="5" spans="1:8" ht="15.75" thickBot="1" x14ac:dyDescent="0.3">
      <c r="B5" s="4" t="s">
        <v>407</v>
      </c>
      <c r="C5" s="410">
        <f>'Residential (Income)'!C17</f>
        <v>0</v>
      </c>
      <c r="D5" s="97" t="s">
        <v>296</v>
      </c>
      <c r="H5" s="82"/>
    </row>
    <row r="6" spans="1:8" ht="15.75" customHeight="1" thickBot="1" x14ac:dyDescent="0.3">
      <c r="B6" s="4" t="s">
        <v>412</v>
      </c>
      <c r="C6" s="410">
        <f>'Residential (Income)'!C26</f>
        <v>0</v>
      </c>
      <c r="D6" s="97" t="s">
        <v>296</v>
      </c>
      <c r="H6" s="82"/>
    </row>
    <row r="7" spans="1:8" ht="15.75" customHeight="1" thickBot="1" x14ac:dyDescent="0.3">
      <c r="B7" s="4" t="s">
        <v>408</v>
      </c>
      <c r="C7" s="417">
        <f>'Residential (Income)'!C30</f>
        <v>0</v>
      </c>
      <c r="D7" s="97" t="s">
        <v>296</v>
      </c>
      <c r="H7" s="82"/>
    </row>
    <row r="8" spans="1:8" ht="15.75" thickBot="1" x14ac:dyDescent="0.3">
      <c r="B8" s="4" t="s">
        <v>464</v>
      </c>
      <c r="C8" s="417">
        <f>'Residential (Income)'!C34</f>
        <v>0</v>
      </c>
      <c r="D8" s="97" t="s">
        <v>296</v>
      </c>
      <c r="H8" s="82"/>
    </row>
    <row r="9" spans="1:8" ht="8.1" customHeight="1" x14ac:dyDescent="0.25">
      <c r="C9" s="103" t="s">
        <v>22</v>
      </c>
      <c r="H9" s="82"/>
    </row>
    <row r="10" spans="1:8" ht="15.75" thickBot="1" x14ac:dyDescent="0.3">
      <c r="B10" s="5" t="s">
        <v>342</v>
      </c>
      <c r="C10" s="246">
        <f>SUM(C4:C8)</f>
        <v>0</v>
      </c>
      <c r="H10" s="82"/>
    </row>
    <row r="11" spans="1:8" x14ac:dyDescent="0.25">
      <c r="B11" s="126"/>
      <c r="C11" s="225"/>
      <c r="H11" s="82"/>
    </row>
    <row r="12" spans="1:8" ht="16.5" thickBot="1" x14ac:dyDescent="0.3">
      <c r="A12" s="46"/>
      <c r="B12" s="118" t="s">
        <v>422</v>
      </c>
      <c r="C12" s="128"/>
      <c r="H12" s="82"/>
    </row>
    <row r="13" spans="1:8" ht="15.75" thickBot="1" x14ac:dyDescent="0.3">
      <c r="B13" s="4" t="s">
        <v>418</v>
      </c>
      <c r="C13" s="107">
        <v>0</v>
      </c>
      <c r="D13" s="92" t="s">
        <v>293</v>
      </c>
      <c r="H13" s="82"/>
    </row>
    <row r="14" spans="1:8" ht="15.75" thickBot="1" x14ac:dyDescent="0.3">
      <c r="B14" s="104" t="s">
        <v>449</v>
      </c>
      <c r="C14" s="107">
        <v>0</v>
      </c>
      <c r="D14" s="92" t="s">
        <v>293</v>
      </c>
      <c r="H14" s="82"/>
    </row>
    <row r="15" spans="1:8" ht="15.75" thickBot="1" x14ac:dyDescent="0.3">
      <c r="B15" s="104" t="s">
        <v>781</v>
      </c>
      <c r="C15" s="107">
        <v>0</v>
      </c>
      <c r="D15" s="92" t="s">
        <v>293</v>
      </c>
      <c r="H15" s="82"/>
    </row>
    <row r="16" spans="1:8" ht="15.75" thickBot="1" x14ac:dyDescent="0.3">
      <c r="B16" s="104" t="s">
        <v>419</v>
      </c>
      <c r="C16" s="107">
        <v>0</v>
      </c>
      <c r="D16" s="92" t="s">
        <v>293</v>
      </c>
      <c r="H16" s="82"/>
    </row>
    <row r="17" spans="1:8" ht="15.75" thickBot="1" x14ac:dyDescent="0.3">
      <c r="B17" s="104" t="s">
        <v>450</v>
      </c>
      <c r="C17" s="107">
        <v>0</v>
      </c>
      <c r="D17" s="92" t="s">
        <v>293</v>
      </c>
      <c r="H17" s="82"/>
    </row>
    <row r="18" spans="1:8" ht="15.75" thickBot="1" x14ac:dyDescent="0.3">
      <c r="B18" s="104" t="s">
        <v>451</v>
      </c>
      <c r="C18" s="107">
        <v>0</v>
      </c>
      <c r="D18" s="92" t="s">
        <v>293</v>
      </c>
      <c r="H18" s="82"/>
    </row>
    <row r="19" spans="1:8" ht="15.75" thickBot="1" x14ac:dyDescent="0.3">
      <c r="B19" s="104" t="s">
        <v>743</v>
      </c>
      <c r="C19" s="107">
        <v>0</v>
      </c>
      <c r="D19" s="92" t="s">
        <v>293</v>
      </c>
      <c r="H19" s="82"/>
    </row>
    <row r="20" spans="1:8" ht="15.75" thickBot="1" x14ac:dyDescent="0.3">
      <c r="B20" s="4" t="s">
        <v>452</v>
      </c>
      <c r="C20" s="247">
        <v>0</v>
      </c>
      <c r="D20" s="92" t="s">
        <v>293</v>
      </c>
      <c r="H20" s="82"/>
    </row>
    <row r="21" spans="1:8" ht="18.75" customHeight="1" thickBot="1" x14ac:dyDescent="0.3">
      <c r="B21" s="5" t="s">
        <v>453</v>
      </c>
      <c r="C21" s="246">
        <f>SUM(C13:C20)</f>
        <v>0</v>
      </c>
      <c r="H21" s="82"/>
    </row>
    <row r="22" spans="1:8" x14ac:dyDescent="0.25">
      <c r="B22" s="126"/>
      <c r="C22" s="225"/>
      <c r="H22" s="82"/>
    </row>
    <row r="23" spans="1:8" ht="19.5" customHeight="1" thickBot="1" x14ac:dyDescent="0.3">
      <c r="A23" s="46"/>
      <c r="B23" s="118" t="s">
        <v>199</v>
      </c>
      <c r="C23" s="115">
        <f>C10+C21</f>
        <v>0</v>
      </c>
      <c r="H23" s="82"/>
    </row>
    <row r="24" spans="1:8" ht="20.25" customHeight="1" x14ac:dyDescent="0.25">
      <c r="C24" s="6" t="s">
        <v>22</v>
      </c>
      <c r="H24" s="82"/>
    </row>
    <row r="25" spans="1:8" customFormat="1" ht="20.100000000000001" customHeight="1" thickBot="1" x14ac:dyDescent="0.3">
      <c r="A25" s="46"/>
      <c r="B25" s="118" t="s">
        <v>421</v>
      </c>
      <c r="C25" s="128" t="s">
        <v>22</v>
      </c>
      <c r="H25" s="82"/>
    </row>
    <row r="26" spans="1:8" ht="15" customHeight="1" x14ac:dyDescent="0.25">
      <c r="B26" s="222" t="s">
        <v>415</v>
      </c>
      <c r="C26" s="106" t="s">
        <v>22</v>
      </c>
      <c r="H26" s="82"/>
    </row>
    <row r="27" spans="1:8" ht="15.75" thickBot="1" x14ac:dyDescent="0.3">
      <c r="B27" s="4" t="s">
        <v>409</v>
      </c>
      <c r="C27" s="410">
        <f>'Residential (Expenses)'!C13</f>
        <v>0</v>
      </c>
      <c r="D27" s="97" t="s">
        <v>296</v>
      </c>
      <c r="H27" s="82"/>
    </row>
    <row r="28" spans="1:8" s="103" customFormat="1" ht="15.75" thickBot="1" x14ac:dyDescent="0.3">
      <c r="B28" s="104" t="s">
        <v>410</v>
      </c>
      <c r="C28" s="410">
        <f>'Residential (Expenses)'!C20</f>
        <v>0</v>
      </c>
      <c r="D28" s="97" t="s">
        <v>296</v>
      </c>
      <c r="H28" s="82"/>
    </row>
    <row r="29" spans="1:8" ht="15.75" thickBot="1" x14ac:dyDescent="0.3">
      <c r="B29" s="4" t="s">
        <v>411</v>
      </c>
      <c r="C29" s="411">
        <f>'Residential (Expenses)'!C29</f>
        <v>0</v>
      </c>
      <c r="D29" s="97" t="s">
        <v>296</v>
      </c>
      <c r="H29" s="82"/>
    </row>
    <row r="30" spans="1:8" ht="15.75" thickBot="1" x14ac:dyDescent="0.3">
      <c r="B30" s="214" t="s">
        <v>416</v>
      </c>
      <c r="C30" s="108">
        <f>SUM(C27:C29)</f>
        <v>0</v>
      </c>
      <c r="D30" s="97"/>
      <c r="H30" s="82"/>
    </row>
    <row r="31" spans="1:8" ht="8.1" customHeight="1" x14ac:dyDescent="0.25">
      <c r="B31" s="223"/>
      <c r="C31" s="107"/>
      <c r="D31" s="97"/>
      <c r="H31" s="82"/>
    </row>
    <row r="32" spans="1:8" ht="15.75" thickBot="1" x14ac:dyDescent="0.3">
      <c r="B32" s="4" t="s">
        <v>414</v>
      </c>
      <c r="C32" s="105">
        <f>'Residential (Expenses)'!C80</f>
        <v>0</v>
      </c>
      <c r="D32" s="97" t="s">
        <v>296</v>
      </c>
      <c r="H32" s="82"/>
    </row>
    <row r="33" spans="1:8" ht="15.75" thickBot="1" x14ac:dyDescent="0.3">
      <c r="B33" s="4" t="s">
        <v>413</v>
      </c>
      <c r="C33" s="105">
        <f>'Residential (Expenses)'!C91</f>
        <v>0</v>
      </c>
      <c r="D33" s="97" t="s">
        <v>296</v>
      </c>
      <c r="H33" s="82"/>
    </row>
    <row r="34" spans="1:8" ht="15.75" thickBot="1" x14ac:dyDescent="0.3">
      <c r="B34" s="4" t="s">
        <v>417</v>
      </c>
      <c r="C34" s="105">
        <f>'Residential (Expenses)'!C106</f>
        <v>0</v>
      </c>
      <c r="D34" s="97" t="s">
        <v>296</v>
      </c>
      <c r="H34" s="82"/>
    </row>
    <row r="35" spans="1:8" ht="15.75" thickBot="1" x14ac:dyDescent="0.3">
      <c r="B35" s="4" t="s">
        <v>465</v>
      </c>
      <c r="C35" s="224">
        <f>'Residential (Expenses)'!C115</f>
        <v>0</v>
      </c>
      <c r="D35" s="97" t="s">
        <v>296</v>
      </c>
      <c r="H35" s="82"/>
    </row>
    <row r="36" spans="1:8" ht="8.1" customHeight="1" x14ac:dyDescent="0.25">
      <c r="B36" s="3"/>
      <c r="C36" s="125"/>
      <c r="H36" s="82"/>
    </row>
    <row r="37" spans="1:8" ht="15.75" thickBot="1" x14ac:dyDescent="0.3">
      <c r="B37" s="5" t="s">
        <v>340</v>
      </c>
      <c r="C37" s="246">
        <f>SUM(C30:C35)</f>
        <v>0</v>
      </c>
      <c r="H37" s="82"/>
    </row>
    <row r="38" spans="1:8" ht="18" customHeight="1" x14ac:dyDescent="0.25">
      <c r="B38" s="126"/>
      <c r="C38" s="225"/>
      <c r="H38" s="82"/>
    </row>
    <row r="39" spans="1:8" ht="18" customHeight="1" thickBot="1" x14ac:dyDescent="0.3">
      <c r="A39" s="46"/>
      <c r="B39" s="118" t="s">
        <v>427</v>
      </c>
      <c r="C39" s="128"/>
      <c r="H39" s="82"/>
    </row>
    <row r="40" spans="1:8" ht="15.75" thickBot="1" x14ac:dyDescent="0.3">
      <c r="B40" s="104" t="s">
        <v>695</v>
      </c>
      <c r="C40" s="107">
        <v>0</v>
      </c>
      <c r="D40" s="92" t="s">
        <v>293</v>
      </c>
      <c r="E40" s="105"/>
      <c r="F40" s="105"/>
      <c r="H40" s="82"/>
    </row>
    <row r="41" spans="1:8" ht="18" customHeight="1" thickBot="1" x14ac:dyDescent="0.3">
      <c r="B41" s="4" t="s">
        <v>454</v>
      </c>
      <c r="C41" s="107">
        <v>0</v>
      </c>
      <c r="D41" s="92" t="s">
        <v>293</v>
      </c>
      <c r="G41" s="105"/>
      <c r="H41" s="82"/>
    </row>
    <row r="42" spans="1:8" ht="18" customHeight="1" thickBot="1" x14ac:dyDescent="0.3">
      <c r="B42" s="104" t="s">
        <v>780</v>
      </c>
      <c r="C42" s="107">
        <v>0</v>
      </c>
      <c r="D42" s="92" t="s">
        <v>293</v>
      </c>
      <c r="H42" s="82"/>
    </row>
    <row r="43" spans="1:8" ht="18" customHeight="1" thickBot="1" x14ac:dyDescent="0.3">
      <c r="B43" s="104" t="s">
        <v>455</v>
      </c>
      <c r="C43" s="107">
        <v>0</v>
      </c>
      <c r="D43" s="92" t="s">
        <v>293</v>
      </c>
      <c r="H43" s="82"/>
    </row>
    <row r="44" spans="1:8" ht="18" customHeight="1" thickBot="1" x14ac:dyDescent="0.3">
      <c r="B44" s="104" t="s">
        <v>456</v>
      </c>
      <c r="C44" s="107">
        <v>0</v>
      </c>
      <c r="D44" s="92" t="s">
        <v>293</v>
      </c>
      <c r="H44" s="82"/>
    </row>
    <row r="45" spans="1:8" ht="18" customHeight="1" thickBot="1" x14ac:dyDescent="0.3">
      <c r="B45" s="104" t="s">
        <v>743</v>
      </c>
      <c r="C45" s="107">
        <v>0</v>
      </c>
      <c r="D45" s="92" t="s">
        <v>293</v>
      </c>
      <c r="H45" s="82"/>
    </row>
    <row r="46" spans="1:8" ht="18" customHeight="1" thickBot="1" x14ac:dyDescent="0.3">
      <c r="B46" s="4" t="s">
        <v>457</v>
      </c>
      <c r="C46" s="247">
        <v>0</v>
      </c>
      <c r="D46" s="92" t="s">
        <v>293</v>
      </c>
      <c r="H46" s="82"/>
    </row>
    <row r="47" spans="1:8" ht="21" customHeight="1" thickBot="1" x14ac:dyDescent="0.3">
      <c r="B47" s="5" t="s">
        <v>458</v>
      </c>
      <c r="C47" s="246">
        <f>SUM(C40:C46)</f>
        <v>0</v>
      </c>
      <c r="H47" s="82"/>
    </row>
    <row r="48" spans="1:8" ht="8.1" customHeight="1" x14ac:dyDescent="0.25">
      <c r="B48" s="126"/>
      <c r="C48" s="225"/>
      <c r="H48" s="82"/>
    </row>
    <row r="49" spans="1:8" ht="16.5" thickBot="1" x14ac:dyDescent="0.3">
      <c r="A49" s="46"/>
      <c r="B49" s="118" t="s">
        <v>216</v>
      </c>
      <c r="C49" s="115">
        <f>C37+C47</f>
        <v>0</v>
      </c>
      <c r="H49" s="82"/>
    </row>
    <row r="50" spans="1:8" ht="7.5" customHeight="1" x14ac:dyDescent="0.25">
      <c r="B50" s="126"/>
      <c r="C50" s="225"/>
      <c r="H50" s="82"/>
    </row>
    <row r="51" spans="1:8" customFormat="1" ht="20.100000000000001" customHeight="1" thickBot="1" x14ac:dyDescent="0.3">
      <c r="A51" s="46"/>
      <c r="B51" s="118" t="s">
        <v>459</v>
      </c>
      <c r="C51" s="115">
        <f>C23-C49</f>
        <v>0</v>
      </c>
      <c r="G51" s="6"/>
      <c r="H51" s="82"/>
    </row>
    <row r="52" spans="1:8" ht="15" customHeight="1" x14ac:dyDescent="0.25">
      <c r="C52" s="103"/>
      <c r="G52" s="163"/>
      <c r="H52" s="82"/>
    </row>
    <row r="53" spans="1:8" ht="8.1" customHeight="1" x14ac:dyDescent="0.25">
      <c r="B53" s="126"/>
      <c r="C53" s="225"/>
      <c r="H53" s="82"/>
    </row>
    <row r="54" spans="1:8" x14ac:dyDescent="0.25">
      <c r="B54" s="92" t="s">
        <v>365</v>
      </c>
      <c r="C54" s="418">
        <f>'Residential (Income)'!C36</f>
        <v>0</v>
      </c>
      <c r="D54" s="92" t="s">
        <v>296</v>
      </c>
      <c r="H54" s="82"/>
    </row>
    <row r="55" spans="1:8" x14ac:dyDescent="0.25">
      <c r="B55" s="92" t="s">
        <v>203</v>
      </c>
      <c r="C55" s="418">
        <f>'Residential (Income)'!C37</f>
        <v>0</v>
      </c>
      <c r="D55" s="92" t="s">
        <v>296</v>
      </c>
      <c r="H55" s="82"/>
    </row>
    <row r="56" spans="1:8" x14ac:dyDescent="0.25">
      <c r="B56" s="92" t="s">
        <v>204</v>
      </c>
      <c r="C56" s="418">
        <f>'Residential (Income)'!C38</f>
        <v>0</v>
      </c>
      <c r="D56" s="92" t="s">
        <v>296</v>
      </c>
    </row>
  </sheetData>
  <sheetProtection formatCells="0" formatColumns="0" formatRows="0"/>
  <hyperlinks>
    <hyperlink ref="A1" location="Cover!A1" display="&lt;&lt; Back" xr:uid="{00000000-0004-0000-0D00-000000000000}"/>
  </hyperlinks>
  <pageMargins left="0.7" right="0.7" top="0.75" bottom="0.75" header="0.3" footer="0.3"/>
  <pageSetup paperSize="9" scale="8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C0DA"/>
  </sheetPr>
  <dimension ref="A1:K38"/>
  <sheetViews>
    <sheetView zoomScale="85" zoomScaleNormal="85" workbookViewId="0"/>
  </sheetViews>
  <sheetFormatPr defaultColWidth="25.7109375" defaultRowHeight="15" x14ac:dyDescent="0.25"/>
  <cols>
    <col min="1" max="1" width="2.7109375" style="6" customWidth="1"/>
    <col min="2" max="2" width="61.140625" style="6" customWidth="1"/>
    <col min="3" max="3" width="18.5703125" style="6" customWidth="1"/>
    <col min="4" max="4" width="2.7109375" style="103" customWidth="1"/>
    <col min="5" max="7" width="18.5703125" style="6" customWidth="1"/>
    <col min="8" max="16384" width="25.7109375" style="6"/>
  </cols>
  <sheetData>
    <row r="1" spans="1:11" ht="39.950000000000003" customHeight="1" x14ac:dyDescent="0.25">
      <c r="A1" s="28" t="s">
        <v>85</v>
      </c>
      <c r="B1" s="9" t="s">
        <v>497</v>
      </c>
      <c r="K1" s="82"/>
    </row>
    <row r="2" spans="1:11" ht="15" customHeight="1" x14ac:dyDescent="0.25">
      <c r="C2" s="124" t="s">
        <v>50</v>
      </c>
      <c r="E2" s="124" t="s">
        <v>205</v>
      </c>
      <c r="F2" s="124" t="s">
        <v>205</v>
      </c>
      <c r="G2" s="124" t="s">
        <v>205</v>
      </c>
      <c r="K2" s="82"/>
    </row>
    <row r="3" spans="1:11" s="163" customFormat="1" ht="20.100000000000001" customHeight="1" thickBot="1" x14ac:dyDescent="0.3">
      <c r="A3" s="46"/>
      <c r="B3" s="118" t="s">
        <v>7</v>
      </c>
      <c r="C3" s="128" t="s">
        <v>22</v>
      </c>
      <c r="D3" s="128"/>
      <c r="E3" s="128" t="s">
        <v>22</v>
      </c>
      <c r="F3" s="128" t="s">
        <v>22</v>
      </c>
      <c r="G3" s="128" t="s">
        <v>22</v>
      </c>
      <c r="K3" s="82"/>
    </row>
    <row r="4" spans="1:11" ht="20.100000000000001" customHeight="1" x14ac:dyDescent="0.25">
      <c r="B4" s="12" t="s">
        <v>9</v>
      </c>
      <c r="C4" s="113" t="s">
        <v>22</v>
      </c>
      <c r="E4" s="6" t="s">
        <v>22</v>
      </c>
      <c r="F4" s="6" t="s">
        <v>22</v>
      </c>
      <c r="G4" s="6" t="s">
        <v>22</v>
      </c>
      <c r="K4" s="82"/>
    </row>
    <row r="5" spans="1:11" ht="15.75" thickBot="1" x14ac:dyDescent="0.3">
      <c r="B5" s="11" t="s">
        <v>13</v>
      </c>
      <c r="C5" s="56">
        <f t="shared" ref="C5:C9" si="0">SUM(E5:G5)</f>
        <v>0</v>
      </c>
      <c r="E5" s="49">
        <v>0</v>
      </c>
      <c r="F5" s="49">
        <v>0</v>
      </c>
      <c r="G5" s="49">
        <v>0</v>
      </c>
      <c r="K5" s="82"/>
    </row>
    <row r="6" spans="1:11" ht="15.75" thickBot="1" x14ac:dyDescent="0.3">
      <c r="B6" s="11" t="s">
        <v>268</v>
      </c>
      <c r="C6" s="56">
        <f t="shared" si="0"/>
        <v>0</v>
      </c>
      <c r="E6" s="49">
        <v>0</v>
      </c>
      <c r="F6" s="49">
        <v>0</v>
      </c>
      <c r="G6" s="49">
        <v>0</v>
      </c>
      <c r="K6" s="82"/>
    </row>
    <row r="7" spans="1:11" ht="15.75" thickBot="1" x14ac:dyDescent="0.3">
      <c r="B7" s="11" t="s">
        <v>269</v>
      </c>
      <c r="C7" s="56">
        <f t="shared" si="0"/>
        <v>0</v>
      </c>
      <c r="E7" s="49">
        <v>0</v>
      </c>
      <c r="F7" s="49">
        <v>0</v>
      </c>
      <c r="G7" s="49">
        <v>0</v>
      </c>
      <c r="K7" s="82"/>
    </row>
    <row r="8" spans="1:11" ht="15.75" thickBot="1" x14ac:dyDescent="0.3">
      <c r="B8" s="11" t="s">
        <v>376</v>
      </c>
      <c r="C8" s="56">
        <f t="shared" ref="C8" si="1">SUM(E8:G8)</f>
        <v>0</v>
      </c>
      <c r="E8" s="49">
        <v>0</v>
      </c>
      <c r="F8" s="49">
        <v>0</v>
      </c>
      <c r="G8" s="49">
        <v>0</v>
      </c>
      <c r="K8" s="82"/>
    </row>
    <row r="9" spans="1:11" ht="15.75" thickBot="1" x14ac:dyDescent="0.3">
      <c r="B9" s="175" t="s">
        <v>379</v>
      </c>
      <c r="C9" s="113">
        <f t="shared" si="0"/>
        <v>0</v>
      </c>
      <c r="E9" s="101">
        <v>0</v>
      </c>
      <c r="F9" s="101">
        <v>0</v>
      </c>
      <c r="G9" s="101">
        <v>0</v>
      </c>
      <c r="K9" s="82"/>
    </row>
    <row r="10" spans="1:11" ht="15.75" thickBot="1" x14ac:dyDescent="0.3">
      <c r="B10" s="214" t="s">
        <v>206</v>
      </c>
      <c r="C10" s="129">
        <f>SUM(C5:C9)</f>
        <v>0</v>
      </c>
      <c r="E10" s="109">
        <f>SUM(E5:E9)</f>
        <v>0</v>
      </c>
      <c r="F10" s="109">
        <f>SUM(F5:F9)</f>
        <v>0</v>
      </c>
      <c r="G10" s="109">
        <f>SUM(G5:G9)</f>
        <v>0</v>
      </c>
      <c r="K10" s="82"/>
    </row>
    <row r="11" spans="1:11" ht="15" customHeight="1" thickBot="1" x14ac:dyDescent="0.3">
      <c r="B11" s="214"/>
      <c r="C11" s="113"/>
      <c r="E11" s="101"/>
      <c r="F11" s="101"/>
      <c r="G11" s="101"/>
      <c r="K11" s="82"/>
    </row>
    <row r="12" spans="1:11" ht="20.100000000000001" customHeight="1" x14ac:dyDescent="0.25">
      <c r="B12" s="12" t="s">
        <v>375</v>
      </c>
      <c r="C12" s="113" t="s">
        <v>22</v>
      </c>
      <c r="E12" s="6" t="s">
        <v>22</v>
      </c>
      <c r="F12" s="6" t="s">
        <v>22</v>
      </c>
      <c r="G12" s="6" t="s">
        <v>22</v>
      </c>
      <c r="K12" s="82"/>
    </row>
    <row r="13" spans="1:11" ht="15.75" thickBot="1" x14ac:dyDescent="0.3">
      <c r="B13" s="11" t="s">
        <v>141</v>
      </c>
      <c r="C13" s="56">
        <f t="shared" ref="C13:C16" si="2">SUM(E13:G13)</f>
        <v>0</v>
      </c>
      <c r="E13" s="49">
        <v>0</v>
      </c>
      <c r="F13" s="49">
        <v>0</v>
      </c>
      <c r="G13" s="49">
        <v>0</v>
      </c>
      <c r="K13" s="82"/>
    </row>
    <row r="14" spans="1:11" ht="15.75" thickBot="1" x14ac:dyDescent="0.3">
      <c r="B14" s="11" t="s">
        <v>14</v>
      </c>
      <c r="C14" s="56">
        <f t="shared" si="2"/>
        <v>0</v>
      </c>
      <c r="E14" s="49">
        <v>0</v>
      </c>
      <c r="F14" s="49">
        <v>0</v>
      </c>
      <c r="G14" s="49">
        <v>0</v>
      </c>
      <c r="K14" s="82"/>
    </row>
    <row r="15" spans="1:11" ht="15.75" thickBot="1" x14ac:dyDescent="0.3">
      <c r="B15" s="11" t="s">
        <v>134</v>
      </c>
      <c r="C15" s="56">
        <f t="shared" ref="C15" si="3">SUM(E15:G15)</f>
        <v>0</v>
      </c>
      <c r="E15" s="49">
        <v>0</v>
      </c>
      <c r="F15" s="49">
        <v>0</v>
      </c>
      <c r="G15" s="49">
        <v>0</v>
      </c>
      <c r="K15" s="82"/>
    </row>
    <row r="16" spans="1:11" ht="15.75" thickBot="1" x14ac:dyDescent="0.3">
      <c r="B16" s="175" t="s">
        <v>380</v>
      </c>
      <c r="C16" s="113">
        <f t="shared" si="2"/>
        <v>0</v>
      </c>
      <c r="E16" s="101">
        <v>0</v>
      </c>
      <c r="F16" s="101">
        <v>0</v>
      </c>
      <c r="G16" s="101">
        <v>0</v>
      </c>
      <c r="K16" s="82"/>
    </row>
    <row r="17" spans="2:11" ht="15.75" thickBot="1" x14ac:dyDescent="0.3">
      <c r="B17" s="214" t="s">
        <v>346</v>
      </c>
      <c r="C17" s="129">
        <f>SUM(C13:C16)</f>
        <v>0</v>
      </c>
      <c r="E17" s="109">
        <f>SUM(E13:E16)</f>
        <v>0</v>
      </c>
      <c r="F17" s="109">
        <f>SUM(F13:F16)</f>
        <v>0</v>
      </c>
      <c r="G17" s="109">
        <f>SUM(G13:G16)</f>
        <v>0</v>
      </c>
      <c r="K17" s="82"/>
    </row>
    <row r="18" spans="2:11" ht="15" customHeight="1" thickBot="1" x14ac:dyDescent="0.3">
      <c r="B18" s="214"/>
      <c r="C18" s="113"/>
      <c r="E18" s="101"/>
      <c r="F18" s="101"/>
      <c r="G18" s="101"/>
      <c r="K18" s="82"/>
    </row>
    <row r="19" spans="2:11" ht="20.100000000000001" customHeight="1" x14ac:dyDescent="0.25">
      <c r="B19" s="12" t="s">
        <v>8</v>
      </c>
      <c r="C19" s="113" t="s">
        <v>22</v>
      </c>
      <c r="E19" s="6" t="s">
        <v>22</v>
      </c>
      <c r="F19" s="6" t="s">
        <v>22</v>
      </c>
      <c r="G19" s="6" t="s">
        <v>22</v>
      </c>
      <c r="K19" s="82"/>
    </row>
    <row r="20" spans="2:11" ht="15.75" thickBot="1" x14ac:dyDescent="0.3">
      <c r="B20" s="11" t="s">
        <v>13</v>
      </c>
      <c r="C20" s="56">
        <f t="shared" ref="C20:C25" si="4">SUM(E20:G20)</f>
        <v>0</v>
      </c>
      <c r="E20" s="49">
        <v>0</v>
      </c>
      <c r="F20" s="49">
        <v>0</v>
      </c>
      <c r="G20" s="49">
        <v>0</v>
      </c>
      <c r="K20" s="82"/>
    </row>
    <row r="21" spans="2:11" ht="15.75" thickBot="1" x14ac:dyDescent="0.3">
      <c r="B21" s="11" t="s">
        <v>268</v>
      </c>
      <c r="C21" s="56">
        <f t="shared" si="4"/>
        <v>0</v>
      </c>
      <c r="E21" s="49">
        <v>0</v>
      </c>
      <c r="F21" s="49">
        <v>0</v>
      </c>
      <c r="G21" s="49">
        <v>0</v>
      </c>
      <c r="K21" s="82"/>
    </row>
    <row r="22" spans="2:11" ht="15.75" thickBot="1" x14ac:dyDescent="0.3">
      <c r="B22" s="11" t="s">
        <v>377</v>
      </c>
      <c r="C22" s="56">
        <f t="shared" ref="C22" si="5">SUM(E22:G22)</f>
        <v>0</v>
      </c>
      <c r="E22" s="49">
        <v>0</v>
      </c>
      <c r="F22" s="49">
        <v>0</v>
      </c>
      <c r="G22" s="49">
        <v>0</v>
      </c>
      <c r="K22" s="82"/>
    </row>
    <row r="23" spans="2:11" ht="15.75" thickBot="1" x14ac:dyDescent="0.3">
      <c r="B23" s="11" t="s">
        <v>378</v>
      </c>
      <c r="C23" s="56">
        <f t="shared" si="4"/>
        <v>0</v>
      </c>
      <c r="E23" s="49">
        <v>0</v>
      </c>
      <c r="F23" s="49">
        <v>0</v>
      </c>
      <c r="G23" s="49">
        <v>0</v>
      </c>
      <c r="K23" s="82"/>
    </row>
    <row r="24" spans="2:11" ht="15.75" thickBot="1" x14ac:dyDescent="0.3">
      <c r="B24" s="11" t="s">
        <v>282</v>
      </c>
      <c r="C24" s="56">
        <f t="shared" ref="C24" si="6">SUM(E24:G24)</f>
        <v>0</v>
      </c>
      <c r="E24" s="49">
        <v>0</v>
      </c>
      <c r="F24" s="49">
        <v>0</v>
      </c>
      <c r="G24" s="49">
        <v>0</v>
      </c>
      <c r="K24" s="82"/>
    </row>
    <row r="25" spans="2:11" ht="15.75" thickBot="1" x14ac:dyDescent="0.3">
      <c r="B25" s="11" t="s">
        <v>381</v>
      </c>
      <c r="C25" s="113">
        <f t="shared" si="4"/>
        <v>0</v>
      </c>
      <c r="E25" s="101">
        <v>0</v>
      </c>
      <c r="F25" s="101">
        <v>0</v>
      </c>
      <c r="G25" s="101">
        <v>0</v>
      </c>
      <c r="K25" s="82"/>
    </row>
    <row r="26" spans="2:11" ht="15.75" thickBot="1" x14ac:dyDescent="0.3">
      <c r="B26" s="214" t="s">
        <v>207</v>
      </c>
      <c r="C26" s="129">
        <f>SUM(C20:C25)</f>
        <v>0</v>
      </c>
      <c r="E26" s="109">
        <f>SUM(E20:E25)</f>
        <v>0</v>
      </c>
      <c r="F26" s="109">
        <f>SUM(F20:F25)</f>
        <v>0</v>
      </c>
      <c r="G26" s="109">
        <f>SUM(G20:G25)</f>
        <v>0</v>
      </c>
      <c r="K26" s="82"/>
    </row>
    <row r="27" spans="2:11" x14ac:dyDescent="0.25">
      <c r="C27" s="113"/>
      <c r="K27" s="82"/>
    </row>
    <row r="28" spans="2:11" ht="20.100000000000001" customHeight="1" x14ac:dyDescent="0.25">
      <c r="B28" s="12" t="s">
        <v>404</v>
      </c>
      <c r="C28" s="113" t="s">
        <v>22</v>
      </c>
      <c r="E28" s="6" t="s">
        <v>22</v>
      </c>
      <c r="F28" s="6" t="s">
        <v>22</v>
      </c>
      <c r="G28" s="6" t="s">
        <v>22</v>
      </c>
      <c r="K28" s="82"/>
    </row>
    <row r="29" spans="2:11" ht="15.75" thickBot="1" x14ac:dyDescent="0.3">
      <c r="B29" s="11" t="s">
        <v>343</v>
      </c>
      <c r="C29" s="113">
        <f t="shared" ref="C29" si="7">SUM(E29:G29)</f>
        <v>0</v>
      </c>
      <c r="E29" s="101">
        <v>0</v>
      </c>
      <c r="F29" s="101">
        <v>0</v>
      </c>
      <c r="G29" s="101">
        <v>0</v>
      </c>
      <c r="K29" s="82"/>
    </row>
    <row r="30" spans="2:11" ht="15.75" thickBot="1" x14ac:dyDescent="0.3">
      <c r="B30" s="214" t="s">
        <v>405</v>
      </c>
      <c r="C30" s="129">
        <f>SUM(C29)</f>
        <v>0</v>
      </c>
      <c r="E30" s="109">
        <f>SUM(E29)</f>
        <v>0</v>
      </c>
      <c r="F30" s="109">
        <f>SUM(F29)</f>
        <v>0</v>
      </c>
      <c r="G30" s="109">
        <f>SUM(G29)</f>
        <v>0</v>
      </c>
      <c r="K30" s="82"/>
    </row>
    <row r="31" spans="2:11" x14ac:dyDescent="0.25">
      <c r="C31" s="113"/>
      <c r="K31" s="82"/>
    </row>
    <row r="32" spans="2:11" x14ac:dyDescent="0.25">
      <c r="B32" s="12" t="s">
        <v>466</v>
      </c>
      <c r="C32" s="113" t="s">
        <v>22</v>
      </c>
      <c r="E32" s="6" t="s">
        <v>22</v>
      </c>
      <c r="F32" s="6" t="s">
        <v>22</v>
      </c>
      <c r="G32" s="6" t="s">
        <v>22</v>
      </c>
      <c r="K32" s="82"/>
    </row>
    <row r="33" spans="2:11" ht="15.75" thickBot="1" x14ac:dyDescent="0.3">
      <c r="B33" s="11" t="s">
        <v>467</v>
      </c>
      <c r="C33" s="113">
        <f t="shared" ref="C33" si="8">SUM(E33:G33)</f>
        <v>0</v>
      </c>
      <c r="E33" s="101">
        <v>0</v>
      </c>
      <c r="F33" s="101">
        <v>0</v>
      </c>
      <c r="G33" s="101">
        <v>0</v>
      </c>
      <c r="K33" s="82"/>
    </row>
    <row r="34" spans="2:11" ht="15.75" thickBot="1" x14ac:dyDescent="0.3">
      <c r="B34" s="214" t="s">
        <v>468</v>
      </c>
      <c r="C34" s="129">
        <f>SUM(C33)</f>
        <v>0</v>
      </c>
      <c r="E34" s="109">
        <f>SUM(E33)</f>
        <v>0</v>
      </c>
      <c r="F34" s="109">
        <f>SUM(F33)</f>
        <v>0</v>
      </c>
      <c r="G34" s="109">
        <f>SUM(G33)</f>
        <v>0</v>
      </c>
      <c r="K34" s="82"/>
    </row>
    <row r="35" spans="2:11" x14ac:dyDescent="0.25">
      <c r="K35" s="82"/>
    </row>
    <row r="36" spans="2:11" ht="15.75" thickBot="1" x14ac:dyDescent="0.3">
      <c r="B36" s="11" t="s">
        <v>685</v>
      </c>
      <c r="C36" s="215">
        <f t="shared" ref="C36:C38" si="9">SUM(E36:G36)</f>
        <v>0</v>
      </c>
      <c r="D36" s="208"/>
      <c r="E36" s="216">
        <v>0</v>
      </c>
      <c r="F36" s="216">
        <v>0</v>
      </c>
      <c r="G36" s="216">
        <v>0</v>
      </c>
      <c r="K36" s="82"/>
    </row>
    <row r="37" spans="2:11" ht="15.75" thickBot="1" x14ac:dyDescent="0.3">
      <c r="B37" s="11" t="s">
        <v>686</v>
      </c>
      <c r="C37" s="215">
        <f t="shared" si="9"/>
        <v>0</v>
      </c>
      <c r="D37" s="208"/>
      <c r="E37" s="216">
        <v>0</v>
      </c>
      <c r="F37" s="216">
        <v>0</v>
      </c>
      <c r="G37" s="216">
        <v>0</v>
      </c>
      <c r="K37" s="82"/>
    </row>
    <row r="38" spans="2:11" ht="15.75" thickBot="1" x14ac:dyDescent="0.3">
      <c r="B38" s="11" t="s">
        <v>687</v>
      </c>
      <c r="C38" s="215">
        <f t="shared" si="9"/>
        <v>0</v>
      </c>
      <c r="D38" s="208"/>
      <c r="E38" s="216">
        <v>0</v>
      </c>
      <c r="F38" s="216">
        <v>0</v>
      </c>
      <c r="G38" s="216">
        <v>0</v>
      </c>
      <c r="K38" s="82"/>
    </row>
  </sheetData>
  <sheetProtection formatCells="0" formatColumns="0" formatRows="0"/>
  <hyperlinks>
    <hyperlink ref="A1" location="Cover!A1" display="&lt;&lt; Back" xr:uid="{00000000-0004-0000-0E00-000000000000}"/>
  </hyperlinks>
  <pageMargins left="0.7" right="0.7" top="0.75" bottom="0.75" header="0.3" footer="0.3"/>
  <pageSetup paperSize="9" scale="84" fitToHeight="0" orientation="portrait" r:id="rId1"/>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0DA"/>
  </sheetPr>
  <dimension ref="A1:K115"/>
  <sheetViews>
    <sheetView zoomScale="85" zoomScaleNormal="85" workbookViewId="0">
      <selection activeCell="A29" sqref="A29"/>
    </sheetView>
  </sheetViews>
  <sheetFormatPr defaultColWidth="25.7109375" defaultRowHeight="15" x14ac:dyDescent="0.25"/>
  <cols>
    <col min="1" max="1" width="2.7109375" style="6" customWidth="1"/>
    <col min="2" max="2" width="61.140625" style="6" customWidth="1"/>
    <col min="3" max="3" width="18.5703125" style="6" customWidth="1"/>
    <col min="4" max="4" width="2.7109375" style="103" customWidth="1"/>
    <col min="5" max="7" width="18.5703125" style="6" customWidth="1"/>
    <col min="8" max="16384" width="25.7109375" style="6"/>
  </cols>
  <sheetData>
    <row r="1" spans="1:11" ht="39.950000000000003" customHeight="1" x14ac:dyDescent="0.25">
      <c r="A1" s="28" t="s">
        <v>85</v>
      </c>
      <c r="B1" s="9" t="s">
        <v>498</v>
      </c>
      <c r="K1" s="82"/>
    </row>
    <row r="2" spans="1:11" ht="15" customHeight="1" x14ac:dyDescent="0.25">
      <c r="C2" s="124" t="s">
        <v>50</v>
      </c>
      <c r="E2" s="124" t="s">
        <v>205</v>
      </c>
      <c r="F2" s="124" t="s">
        <v>205</v>
      </c>
      <c r="G2" s="124" t="s">
        <v>205</v>
      </c>
      <c r="K2" s="82"/>
    </row>
    <row r="3" spans="1:11" s="163" customFormat="1" ht="20.100000000000001" customHeight="1" thickBot="1" x14ac:dyDescent="0.3">
      <c r="A3" s="46"/>
      <c r="B3" s="118" t="s">
        <v>354</v>
      </c>
      <c r="C3" s="128" t="s">
        <v>22</v>
      </c>
      <c r="D3" s="128"/>
      <c r="E3" s="128" t="s">
        <v>22</v>
      </c>
      <c r="F3" s="128" t="s">
        <v>22</v>
      </c>
      <c r="G3" s="128" t="s">
        <v>22</v>
      </c>
      <c r="K3" s="82"/>
    </row>
    <row r="4" spans="1:11" ht="20.100000000000001" customHeight="1" x14ac:dyDescent="0.25">
      <c r="B4" s="12" t="s">
        <v>347</v>
      </c>
      <c r="C4" s="113" t="s">
        <v>22</v>
      </c>
      <c r="E4" s="6" t="s">
        <v>22</v>
      </c>
      <c r="F4" s="6" t="s">
        <v>22</v>
      </c>
      <c r="G4" s="6" t="s">
        <v>22</v>
      </c>
      <c r="K4" s="82"/>
    </row>
    <row r="5" spans="1:11" ht="15.75" thickBot="1" x14ac:dyDescent="0.3">
      <c r="B5" s="4" t="s">
        <v>348</v>
      </c>
      <c r="C5" s="56">
        <f t="shared" ref="C5:C11" si="0">SUM(E5:G5)</f>
        <v>0</v>
      </c>
      <c r="E5" s="49">
        <v>0</v>
      </c>
      <c r="F5" s="49">
        <v>0</v>
      </c>
      <c r="G5" s="49">
        <v>0</v>
      </c>
      <c r="K5" s="82"/>
    </row>
    <row r="6" spans="1:11" ht="15.75" thickBot="1" x14ac:dyDescent="0.3">
      <c r="B6" s="4" t="s">
        <v>349</v>
      </c>
      <c r="C6" s="56">
        <f t="shared" si="0"/>
        <v>0</v>
      </c>
      <c r="E6" s="49">
        <v>0</v>
      </c>
      <c r="F6" s="49">
        <v>0</v>
      </c>
      <c r="G6" s="49">
        <v>0</v>
      </c>
      <c r="K6" s="82"/>
    </row>
    <row r="7" spans="1:11" ht="15.75" thickBot="1" x14ac:dyDescent="0.3">
      <c r="B7" s="4" t="s">
        <v>350</v>
      </c>
      <c r="C7" s="56">
        <f t="shared" si="0"/>
        <v>0</v>
      </c>
      <c r="E7" s="49">
        <v>0</v>
      </c>
      <c r="F7" s="49">
        <v>0</v>
      </c>
      <c r="G7" s="49">
        <v>0</v>
      </c>
      <c r="K7" s="82"/>
    </row>
    <row r="8" spans="1:11" ht="15.75" thickBot="1" x14ac:dyDescent="0.3">
      <c r="B8" s="4" t="s">
        <v>688</v>
      </c>
      <c r="C8" s="56">
        <f t="shared" si="0"/>
        <v>0</v>
      </c>
      <c r="E8" s="49">
        <v>0</v>
      </c>
      <c r="F8" s="49">
        <v>0</v>
      </c>
      <c r="G8" s="49">
        <v>0</v>
      </c>
      <c r="K8" s="82"/>
    </row>
    <row r="9" spans="1:11" ht="15.75" thickBot="1" x14ac:dyDescent="0.3">
      <c r="B9" s="4" t="s">
        <v>351</v>
      </c>
      <c r="C9" s="56">
        <f t="shared" si="0"/>
        <v>0</v>
      </c>
      <c r="E9" s="49">
        <v>0</v>
      </c>
      <c r="F9" s="49">
        <v>0</v>
      </c>
      <c r="G9" s="49">
        <v>0</v>
      </c>
      <c r="K9" s="82"/>
    </row>
    <row r="10" spans="1:11" ht="15.75" thickBot="1" x14ac:dyDescent="0.3">
      <c r="B10" s="4" t="s">
        <v>790</v>
      </c>
      <c r="C10" s="56">
        <f t="shared" si="0"/>
        <v>0</v>
      </c>
      <c r="E10" s="49">
        <v>0</v>
      </c>
      <c r="F10" s="49">
        <v>0</v>
      </c>
      <c r="G10" s="49">
        <v>0</v>
      </c>
      <c r="K10" s="82"/>
    </row>
    <row r="11" spans="1:11" ht="15.75" thickBot="1" x14ac:dyDescent="0.3">
      <c r="B11" s="4" t="s">
        <v>367</v>
      </c>
      <c r="C11" s="113">
        <f t="shared" si="0"/>
        <v>0</v>
      </c>
      <c r="E11" s="101">
        <v>0</v>
      </c>
      <c r="F11" s="101">
        <v>0</v>
      </c>
      <c r="G11" s="101">
        <v>0</v>
      </c>
      <c r="K11" s="82"/>
    </row>
    <row r="12" spans="1:11" ht="8.1" customHeight="1" thickBot="1" x14ac:dyDescent="0.3">
      <c r="A12" s="103"/>
      <c r="B12" s="214"/>
      <c r="C12" s="113"/>
      <c r="E12" s="101"/>
      <c r="F12" s="101"/>
      <c r="G12" s="101"/>
      <c r="K12" s="82"/>
    </row>
    <row r="13" spans="1:11" ht="15.75" thickBot="1" x14ac:dyDescent="0.3">
      <c r="A13" s="103"/>
      <c r="B13" s="214" t="s">
        <v>355</v>
      </c>
      <c r="C13" s="129">
        <f>SUM(C5:C11)</f>
        <v>0</v>
      </c>
      <c r="D13" s="213"/>
      <c r="E13" s="212">
        <f>SUM(E5:E11)</f>
        <v>0</v>
      </c>
      <c r="F13" s="212">
        <f>SUM(F5:F11)</f>
        <v>0</v>
      </c>
      <c r="G13" s="212">
        <f>SUM(G5:G11)</f>
        <v>0</v>
      </c>
      <c r="K13" s="82"/>
    </row>
    <row r="14" spans="1:11" x14ac:dyDescent="0.25">
      <c r="A14" s="103"/>
      <c r="B14" s="3"/>
      <c r="C14" s="113"/>
      <c r="E14" s="101"/>
      <c r="F14" s="101"/>
      <c r="G14" s="101"/>
      <c r="K14" s="82"/>
    </row>
    <row r="15" spans="1:11" ht="20.100000000000001" customHeight="1" x14ac:dyDescent="0.25">
      <c r="A15" s="103"/>
      <c r="B15" s="12" t="s">
        <v>356</v>
      </c>
      <c r="C15" s="113" t="s">
        <v>22</v>
      </c>
      <c r="E15" s="6" t="s">
        <v>22</v>
      </c>
      <c r="F15" s="6" t="s">
        <v>22</v>
      </c>
      <c r="G15" s="6" t="s">
        <v>22</v>
      </c>
      <c r="K15" s="82"/>
    </row>
    <row r="16" spans="1:11" ht="15.75" thickBot="1" x14ac:dyDescent="0.3">
      <c r="A16" s="103"/>
      <c r="B16" s="4" t="s">
        <v>358</v>
      </c>
      <c r="C16" s="56">
        <f>SUM(E16:G16)</f>
        <v>0</v>
      </c>
      <c r="E16" s="49">
        <v>0</v>
      </c>
      <c r="F16" s="49">
        <v>0</v>
      </c>
      <c r="G16" s="49">
        <v>0</v>
      </c>
      <c r="K16" s="82"/>
    </row>
    <row r="17" spans="1:11" ht="15.75" thickBot="1" x14ac:dyDescent="0.3">
      <c r="A17" s="103"/>
      <c r="B17" s="4" t="s">
        <v>359</v>
      </c>
      <c r="C17" s="56">
        <f>SUM(E17:G17)</f>
        <v>0</v>
      </c>
      <c r="E17" s="49">
        <v>0</v>
      </c>
      <c r="F17" s="49">
        <v>0</v>
      </c>
      <c r="G17" s="49">
        <v>0</v>
      </c>
      <c r="K17" s="82"/>
    </row>
    <row r="18" spans="1:11" ht="15.75" thickBot="1" x14ac:dyDescent="0.3">
      <c r="A18" s="103"/>
      <c r="B18" s="4" t="s">
        <v>360</v>
      </c>
      <c r="C18" s="56">
        <f>SUM(E18:G18)</f>
        <v>0</v>
      </c>
      <c r="E18" s="49">
        <v>0</v>
      </c>
      <c r="F18" s="49">
        <v>0</v>
      </c>
      <c r="G18" s="49">
        <v>0</v>
      </c>
      <c r="K18" s="82"/>
    </row>
    <row r="19" spans="1:11" ht="15.75" thickBot="1" x14ac:dyDescent="0.3">
      <c r="A19" s="103"/>
      <c r="B19" s="4" t="s">
        <v>361</v>
      </c>
      <c r="C19" s="113">
        <f>SUM(E19:G19)</f>
        <v>0</v>
      </c>
      <c r="E19" s="101">
        <v>0</v>
      </c>
      <c r="F19" s="101">
        <v>0</v>
      </c>
      <c r="G19" s="101">
        <v>0</v>
      </c>
      <c r="K19" s="82"/>
    </row>
    <row r="20" spans="1:11" ht="15.75" thickBot="1" x14ac:dyDescent="0.3">
      <c r="A20" s="103"/>
      <c r="B20" s="214" t="s">
        <v>357</v>
      </c>
      <c r="C20" s="129">
        <f>SUM(C16:C19)</f>
        <v>0</v>
      </c>
      <c r="E20" s="109">
        <f>SUM(E16:E19)</f>
        <v>0</v>
      </c>
      <c r="F20" s="109">
        <f>SUM(F16:F19)</f>
        <v>0</v>
      </c>
      <c r="G20" s="109">
        <f>SUM(G16:G19)</f>
        <v>0</v>
      </c>
      <c r="K20" s="82"/>
    </row>
    <row r="21" spans="1:11" x14ac:dyDescent="0.25">
      <c r="A21" s="103"/>
      <c r="B21" s="3"/>
      <c r="C21" s="113"/>
      <c r="E21" s="101"/>
      <c r="F21" s="101"/>
      <c r="G21" s="101"/>
      <c r="K21" s="82"/>
    </row>
    <row r="22" spans="1:11" ht="20.100000000000001" customHeight="1" x14ac:dyDescent="0.25">
      <c r="A22" s="103"/>
      <c r="B22" s="12" t="s">
        <v>362</v>
      </c>
      <c r="C22" s="113" t="s">
        <v>22</v>
      </c>
      <c r="E22" s="6" t="s">
        <v>22</v>
      </c>
      <c r="F22" s="6" t="s">
        <v>22</v>
      </c>
      <c r="G22" s="6" t="s">
        <v>22</v>
      </c>
      <c r="K22" s="82"/>
    </row>
    <row r="23" spans="1:11" ht="20.100000000000001" customHeight="1" thickBot="1" x14ac:dyDescent="0.3">
      <c r="A23" s="103"/>
      <c r="B23" s="104" t="s">
        <v>352</v>
      </c>
      <c r="C23" s="56">
        <f t="shared" ref="C23:C28" si="1">SUM(E23:G23)</f>
        <v>0</v>
      </c>
      <c r="E23" s="107">
        <v>0</v>
      </c>
      <c r="F23" s="107">
        <v>0</v>
      </c>
      <c r="G23" s="107">
        <v>0</v>
      </c>
      <c r="K23" s="82"/>
    </row>
    <row r="24" spans="1:11" ht="15.75" thickBot="1" x14ac:dyDescent="0.3">
      <c r="A24" s="103"/>
      <c r="B24" s="4" t="s">
        <v>383</v>
      </c>
      <c r="C24" s="56">
        <f t="shared" si="1"/>
        <v>0</v>
      </c>
      <c r="E24" s="49">
        <v>0</v>
      </c>
      <c r="F24" s="49">
        <v>0</v>
      </c>
      <c r="G24" s="49">
        <v>0</v>
      </c>
      <c r="K24" s="82"/>
    </row>
    <row r="25" spans="1:11" ht="15.75" thickBot="1" x14ac:dyDescent="0.3">
      <c r="A25" s="103"/>
      <c r="B25" s="4" t="s">
        <v>644</v>
      </c>
      <c r="C25" s="56">
        <f t="shared" si="1"/>
        <v>0</v>
      </c>
      <c r="E25" s="49">
        <v>0</v>
      </c>
      <c r="F25" s="49">
        <v>0</v>
      </c>
      <c r="G25" s="49">
        <v>0</v>
      </c>
      <c r="K25" s="82"/>
    </row>
    <row r="26" spans="1:11" ht="15.75" thickBot="1" x14ac:dyDescent="0.3">
      <c r="A26" s="103"/>
      <c r="B26" s="4" t="s">
        <v>364</v>
      </c>
      <c r="C26" s="56">
        <f t="shared" si="1"/>
        <v>0</v>
      </c>
      <c r="E26" s="49">
        <v>0</v>
      </c>
      <c r="F26" s="49">
        <v>0</v>
      </c>
      <c r="G26" s="49">
        <v>0</v>
      </c>
      <c r="K26" s="82"/>
    </row>
    <row r="27" spans="1:11" ht="15.75" thickBot="1" x14ac:dyDescent="0.3">
      <c r="A27" s="103"/>
      <c r="B27" s="4" t="s">
        <v>353</v>
      </c>
      <c r="C27" s="56">
        <f t="shared" si="1"/>
        <v>0</v>
      </c>
      <c r="E27" s="49">
        <v>0</v>
      </c>
      <c r="F27" s="49">
        <v>0</v>
      </c>
      <c r="G27" s="49">
        <v>0</v>
      </c>
      <c r="K27" s="82"/>
    </row>
    <row r="28" spans="1:11" ht="15.75" thickBot="1" x14ac:dyDescent="0.3">
      <c r="A28" s="103"/>
      <c r="B28" s="4" t="s">
        <v>469</v>
      </c>
      <c r="C28" s="113">
        <f t="shared" si="1"/>
        <v>0</v>
      </c>
      <c r="E28" s="101">
        <v>0</v>
      </c>
      <c r="F28" s="101">
        <v>0</v>
      </c>
      <c r="G28" s="101">
        <v>0</v>
      </c>
      <c r="K28" s="82"/>
    </row>
    <row r="29" spans="1:11" ht="15.75" thickBot="1" x14ac:dyDescent="0.3">
      <c r="A29" s="103"/>
      <c r="B29" s="214" t="s">
        <v>363</v>
      </c>
      <c r="C29" s="129">
        <f>SUM(C23:C28)</f>
        <v>0</v>
      </c>
      <c r="E29" s="109">
        <f>SUM(E23:E28)</f>
        <v>0</v>
      </c>
      <c r="F29" s="109">
        <f>SUM(F23:F28)</f>
        <v>0</v>
      </c>
      <c r="G29" s="109">
        <f>SUM(G23:G28)</f>
        <v>0</v>
      </c>
      <c r="K29" s="82"/>
    </row>
    <row r="30" spans="1:11" x14ac:dyDescent="0.25">
      <c r="A30" s="103"/>
      <c r="B30" s="3"/>
      <c r="C30" s="113"/>
      <c r="E30" s="101"/>
      <c r="F30" s="101"/>
      <c r="G30" s="101"/>
      <c r="K30" s="82"/>
    </row>
    <row r="31" spans="1:11" ht="20.100000000000001" customHeight="1" x14ac:dyDescent="0.25">
      <c r="B31" s="12" t="s">
        <v>366</v>
      </c>
      <c r="C31" s="113" t="s">
        <v>22</v>
      </c>
      <c r="E31" s="6" t="s">
        <v>22</v>
      </c>
      <c r="F31" s="6" t="s">
        <v>22</v>
      </c>
      <c r="G31" s="6" t="s">
        <v>22</v>
      </c>
      <c r="K31" s="82"/>
    </row>
    <row r="32" spans="1:11" ht="15.75" thickBot="1" x14ac:dyDescent="0.3">
      <c r="B32" s="4" t="s">
        <v>348</v>
      </c>
      <c r="C32" s="215">
        <f t="shared" ref="C32:C38" si="2">SUM(E32:G32)</f>
        <v>0</v>
      </c>
      <c r="D32" s="208"/>
      <c r="E32" s="216">
        <v>0</v>
      </c>
      <c r="F32" s="216">
        <v>0</v>
      </c>
      <c r="G32" s="216">
        <v>0</v>
      </c>
      <c r="K32" s="82"/>
    </row>
    <row r="33" spans="1:11" ht="15.75" thickBot="1" x14ac:dyDescent="0.3">
      <c r="B33" s="4" t="s">
        <v>349</v>
      </c>
      <c r="C33" s="215">
        <f t="shared" si="2"/>
        <v>0</v>
      </c>
      <c r="D33" s="208"/>
      <c r="E33" s="216">
        <v>0</v>
      </c>
      <c r="F33" s="216">
        <v>0</v>
      </c>
      <c r="G33" s="216">
        <v>0</v>
      </c>
      <c r="K33" s="82"/>
    </row>
    <row r="34" spans="1:11" ht="15.75" thickBot="1" x14ac:dyDescent="0.3">
      <c r="B34" s="4" t="s">
        <v>350</v>
      </c>
      <c r="C34" s="215">
        <f t="shared" si="2"/>
        <v>0</v>
      </c>
      <c r="D34" s="208"/>
      <c r="E34" s="216">
        <v>0</v>
      </c>
      <c r="F34" s="216">
        <v>0</v>
      </c>
      <c r="G34" s="216">
        <v>0</v>
      </c>
      <c r="K34" s="82"/>
    </row>
    <row r="35" spans="1:11" ht="15.75" thickBot="1" x14ac:dyDescent="0.3">
      <c r="B35" s="4" t="s">
        <v>688</v>
      </c>
      <c r="C35" s="215">
        <f t="shared" si="2"/>
        <v>0</v>
      </c>
      <c r="D35" s="208"/>
      <c r="E35" s="216">
        <v>0</v>
      </c>
      <c r="F35" s="216">
        <v>0</v>
      </c>
      <c r="G35" s="216">
        <v>0</v>
      </c>
      <c r="K35" s="82"/>
    </row>
    <row r="36" spans="1:11" ht="15.75" thickBot="1" x14ac:dyDescent="0.3">
      <c r="B36" s="4" t="s">
        <v>351</v>
      </c>
      <c r="C36" s="215">
        <f t="shared" si="2"/>
        <v>0</v>
      </c>
      <c r="D36" s="208"/>
      <c r="E36" s="216">
        <v>0</v>
      </c>
      <c r="F36" s="216">
        <v>0</v>
      </c>
      <c r="G36" s="216">
        <v>0</v>
      </c>
      <c r="K36" s="82"/>
    </row>
    <row r="37" spans="1:11" ht="15.75" thickBot="1" x14ac:dyDescent="0.3">
      <c r="B37" s="4" t="s">
        <v>791</v>
      </c>
      <c r="C37" s="215">
        <f t="shared" si="2"/>
        <v>0</v>
      </c>
      <c r="D37" s="208"/>
      <c r="E37" s="216">
        <v>0</v>
      </c>
      <c r="F37" s="216">
        <v>0</v>
      </c>
      <c r="G37" s="216">
        <v>0</v>
      </c>
      <c r="K37" s="82"/>
    </row>
    <row r="38" spans="1:11" ht="15.75" thickBot="1" x14ac:dyDescent="0.3">
      <c r="B38" s="4" t="s">
        <v>367</v>
      </c>
      <c r="C38" s="217">
        <f t="shared" si="2"/>
        <v>0</v>
      </c>
      <c r="D38" s="208"/>
      <c r="E38" s="218">
        <v>0</v>
      </c>
      <c r="F38" s="218">
        <v>0</v>
      </c>
      <c r="G38" s="218">
        <v>0</v>
      </c>
      <c r="K38" s="82"/>
    </row>
    <row r="39" spans="1:11" ht="15.75" thickBot="1" x14ac:dyDescent="0.3">
      <c r="B39" s="214" t="s">
        <v>368</v>
      </c>
      <c r="C39" s="219">
        <f>SUM(C32:C38)</f>
        <v>0</v>
      </c>
      <c r="D39" s="208"/>
      <c r="E39" s="220">
        <f>SUM(E32:E38)</f>
        <v>0</v>
      </c>
      <c r="F39" s="220">
        <f>SUM(F32:F38)</f>
        <v>0</v>
      </c>
      <c r="G39" s="220">
        <f>SUM(G32:G38)</f>
        <v>0</v>
      </c>
      <c r="K39" s="82"/>
    </row>
    <row r="40" spans="1:11" x14ac:dyDescent="0.25">
      <c r="B40" s="3"/>
      <c r="C40" s="113"/>
      <c r="E40" s="101"/>
      <c r="F40" s="101"/>
      <c r="G40" s="101"/>
      <c r="K40" s="82"/>
    </row>
    <row r="41" spans="1:11" s="163" customFormat="1" ht="20.100000000000001" customHeight="1" thickBot="1" x14ac:dyDescent="0.3">
      <c r="A41" s="46"/>
      <c r="B41" s="118" t="s">
        <v>345</v>
      </c>
      <c r="C41" s="128" t="s">
        <v>22</v>
      </c>
      <c r="D41" s="128"/>
      <c r="E41" s="128" t="s">
        <v>22</v>
      </c>
      <c r="F41" s="128" t="s">
        <v>22</v>
      </c>
      <c r="G41" s="128" t="s">
        <v>22</v>
      </c>
      <c r="K41" s="82"/>
    </row>
    <row r="42" spans="1:11" ht="20.100000000000001" customHeight="1" x14ac:dyDescent="0.25">
      <c r="B42" s="12" t="s">
        <v>369</v>
      </c>
      <c r="C42" s="113" t="s">
        <v>22</v>
      </c>
      <c r="E42" s="6" t="s">
        <v>22</v>
      </c>
      <c r="F42" s="6" t="s">
        <v>22</v>
      </c>
      <c r="G42" s="6" t="s">
        <v>22</v>
      </c>
      <c r="K42" s="82"/>
    </row>
    <row r="43" spans="1:11" ht="15.75" thickBot="1" x14ac:dyDescent="0.3">
      <c r="B43" s="104" t="s">
        <v>396</v>
      </c>
      <c r="C43" s="56">
        <f>SUM(E43:G43)</f>
        <v>0</v>
      </c>
      <c r="E43" s="105">
        <v>0</v>
      </c>
      <c r="F43" s="105">
        <v>0</v>
      </c>
      <c r="G43" s="105">
        <v>0</v>
      </c>
      <c r="K43" s="82"/>
    </row>
    <row r="44" spans="1:11" ht="15.75" thickBot="1" x14ac:dyDescent="0.3">
      <c r="B44" s="104" t="s">
        <v>385</v>
      </c>
      <c r="C44" s="56">
        <f>SUM(E44:G44)</f>
        <v>0</v>
      </c>
      <c r="E44" s="105">
        <v>0</v>
      </c>
      <c r="F44" s="105">
        <v>0</v>
      </c>
      <c r="G44" s="105">
        <v>0</v>
      </c>
      <c r="K44" s="82"/>
    </row>
    <row r="45" spans="1:11" ht="15.75" thickBot="1" x14ac:dyDescent="0.3">
      <c r="B45" s="104" t="s">
        <v>388</v>
      </c>
      <c r="C45" s="56">
        <f>SUM(E45:G45)</f>
        <v>0</v>
      </c>
      <c r="E45" s="105">
        <v>0</v>
      </c>
      <c r="F45" s="105">
        <v>0</v>
      </c>
      <c r="G45" s="105">
        <v>0</v>
      </c>
      <c r="K45" s="82"/>
    </row>
    <row r="46" spans="1:11" ht="15.75" thickBot="1" x14ac:dyDescent="0.3">
      <c r="B46" s="104" t="s">
        <v>390</v>
      </c>
      <c r="C46" s="113">
        <f>SUM(E46:G46)</f>
        <v>0</v>
      </c>
      <c r="E46" s="107">
        <v>0</v>
      </c>
      <c r="F46" s="107">
        <v>0</v>
      </c>
      <c r="G46" s="107">
        <v>0</v>
      </c>
      <c r="K46" s="82"/>
    </row>
    <row r="47" spans="1:11" ht="15.75" thickBot="1" x14ac:dyDescent="0.3">
      <c r="B47" s="214" t="s">
        <v>370</v>
      </c>
      <c r="C47" s="129">
        <f>SUM(C41:C46)</f>
        <v>0</v>
      </c>
      <c r="E47" s="108">
        <f>SUM(E41:E46)</f>
        <v>0</v>
      </c>
      <c r="F47" s="108">
        <f>SUM(F41:F46)</f>
        <v>0</v>
      </c>
      <c r="G47" s="108">
        <f>SUM(G41:G46)</f>
        <v>0</v>
      </c>
      <c r="K47" s="82"/>
    </row>
    <row r="48" spans="1:11" ht="8.1" customHeight="1" x14ac:dyDescent="0.25">
      <c r="B48" s="3"/>
      <c r="C48" s="113"/>
      <c r="E48" s="101"/>
      <c r="F48" s="101"/>
      <c r="G48" s="101"/>
      <c r="K48" s="82"/>
    </row>
    <row r="49" spans="2:11" ht="20.100000000000001" customHeight="1" x14ac:dyDescent="0.25">
      <c r="B49" s="12" t="s">
        <v>371</v>
      </c>
      <c r="C49" s="113" t="s">
        <v>22</v>
      </c>
      <c r="E49" s="6" t="s">
        <v>22</v>
      </c>
      <c r="F49" s="6" t="s">
        <v>22</v>
      </c>
      <c r="G49" s="6" t="s">
        <v>22</v>
      </c>
      <c r="K49" s="82"/>
    </row>
    <row r="50" spans="2:11" ht="15.75" thickBot="1" x14ac:dyDescent="0.3">
      <c r="B50" s="104" t="s">
        <v>384</v>
      </c>
      <c r="C50" s="56">
        <f>SUM(E50:G50)</f>
        <v>0</v>
      </c>
      <c r="E50" s="105">
        <v>0</v>
      </c>
      <c r="F50" s="105">
        <v>0</v>
      </c>
      <c r="G50" s="105">
        <v>0</v>
      </c>
      <c r="K50" s="82"/>
    </row>
    <row r="51" spans="2:11" ht="15.75" thickBot="1" x14ac:dyDescent="0.3">
      <c r="B51" s="104" t="s">
        <v>385</v>
      </c>
      <c r="C51" s="56">
        <f>SUM(E51:G51)</f>
        <v>0</v>
      </c>
      <c r="E51" s="105">
        <v>0</v>
      </c>
      <c r="F51" s="105">
        <v>0</v>
      </c>
      <c r="G51" s="105">
        <v>0</v>
      </c>
      <c r="K51" s="82"/>
    </row>
    <row r="52" spans="2:11" ht="15.75" thickBot="1" x14ac:dyDescent="0.3">
      <c r="B52" s="104" t="s">
        <v>388</v>
      </c>
      <c r="C52" s="56">
        <f>SUM(E52:G52)</f>
        <v>0</v>
      </c>
      <c r="E52" s="105">
        <v>0</v>
      </c>
      <c r="F52" s="105">
        <v>0</v>
      </c>
      <c r="G52" s="105">
        <v>0</v>
      </c>
      <c r="K52" s="82"/>
    </row>
    <row r="53" spans="2:11" ht="15.75" thickBot="1" x14ac:dyDescent="0.3">
      <c r="B53" s="104" t="s">
        <v>390</v>
      </c>
      <c r="C53" s="113">
        <f>SUM(E53:G53)</f>
        <v>0</v>
      </c>
      <c r="E53" s="107">
        <v>0</v>
      </c>
      <c r="F53" s="107">
        <v>0</v>
      </c>
      <c r="G53" s="107">
        <v>0</v>
      </c>
      <c r="K53" s="82"/>
    </row>
    <row r="54" spans="2:11" ht="15.75" thickBot="1" x14ac:dyDescent="0.3">
      <c r="B54" s="214" t="s">
        <v>372</v>
      </c>
      <c r="C54" s="129">
        <f>SUM(C48:C53)</f>
        <v>0</v>
      </c>
      <c r="E54" s="108">
        <f>SUM(E48:E53)</f>
        <v>0</v>
      </c>
      <c r="F54" s="108">
        <f>SUM(F48:F53)</f>
        <v>0</v>
      </c>
      <c r="G54" s="108">
        <f>SUM(G48:G53)</f>
        <v>0</v>
      </c>
      <c r="K54" s="82"/>
    </row>
    <row r="55" spans="2:11" ht="8.1" customHeight="1" x14ac:dyDescent="0.25">
      <c r="B55" s="3"/>
      <c r="C55" s="113"/>
      <c r="E55" s="101"/>
      <c r="F55" s="101"/>
      <c r="G55" s="101"/>
      <c r="K55" s="82"/>
    </row>
    <row r="56" spans="2:11" ht="20.100000000000001" customHeight="1" x14ac:dyDescent="0.25">
      <c r="B56" s="12" t="s">
        <v>373</v>
      </c>
      <c r="C56" s="113" t="s">
        <v>22</v>
      </c>
      <c r="E56" s="6" t="s">
        <v>22</v>
      </c>
      <c r="F56" s="6" t="s">
        <v>22</v>
      </c>
      <c r="G56" s="6" t="s">
        <v>22</v>
      </c>
      <c r="K56" s="82"/>
    </row>
    <row r="57" spans="2:11" ht="15.75" thickBot="1" x14ac:dyDescent="0.3">
      <c r="B57" s="104" t="s">
        <v>396</v>
      </c>
      <c r="C57" s="56">
        <f>SUM(E57:G57)</f>
        <v>0</v>
      </c>
      <c r="E57" s="105">
        <v>0</v>
      </c>
      <c r="F57" s="105">
        <v>0</v>
      </c>
      <c r="G57" s="105">
        <v>0</v>
      </c>
      <c r="K57" s="82"/>
    </row>
    <row r="58" spans="2:11" ht="15.75" thickBot="1" x14ac:dyDescent="0.3">
      <c r="B58" s="104" t="s">
        <v>385</v>
      </c>
      <c r="C58" s="56">
        <f>SUM(E58:G58)</f>
        <v>0</v>
      </c>
      <c r="E58" s="105">
        <v>0</v>
      </c>
      <c r="F58" s="105">
        <v>0</v>
      </c>
      <c r="G58" s="105">
        <v>0</v>
      </c>
      <c r="K58" s="82"/>
    </row>
    <row r="59" spans="2:11" ht="15.75" thickBot="1" x14ac:dyDescent="0.3">
      <c r="B59" s="104" t="s">
        <v>388</v>
      </c>
      <c r="C59" s="56">
        <f>SUM(E59:G59)</f>
        <v>0</v>
      </c>
      <c r="E59" s="105">
        <v>0</v>
      </c>
      <c r="F59" s="105">
        <v>0</v>
      </c>
      <c r="G59" s="105">
        <v>0</v>
      </c>
      <c r="K59" s="82"/>
    </row>
    <row r="60" spans="2:11" ht="15.75" thickBot="1" x14ac:dyDescent="0.3">
      <c r="B60" s="104" t="s">
        <v>390</v>
      </c>
      <c r="C60" s="113">
        <f>SUM(E60:G60)</f>
        <v>0</v>
      </c>
      <c r="E60" s="107">
        <v>0</v>
      </c>
      <c r="F60" s="107">
        <v>0</v>
      </c>
      <c r="G60" s="107">
        <v>0</v>
      </c>
      <c r="K60" s="82"/>
    </row>
    <row r="61" spans="2:11" ht="15.75" thickBot="1" x14ac:dyDescent="0.3">
      <c r="B61" s="214" t="s">
        <v>374</v>
      </c>
      <c r="C61" s="129">
        <f>SUM(C55:C60)</f>
        <v>0</v>
      </c>
      <c r="E61" s="108">
        <f>SUM(E55:E60)</f>
        <v>0</v>
      </c>
      <c r="F61" s="108">
        <f>SUM(F55:F60)</f>
        <v>0</v>
      </c>
      <c r="G61" s="108">
        <f>SUM(G55:G60)</f>
        <v>0</v>
      </c>
      <c r="K61" s="82"/>
    </row>
    <row r="62" spans="2:11" ht="8.1" customHeight="1" x14ac:dyDescent="0.25">
      <c r="B62" s="3"/>
      <c r="C62" s="113"/>
      <c r="E62" s="101"/>
      <c r="F62" s="101"/>
      <c r="G62" s="101"/>
      <c r="K62" s="82"/>
    </row>
    <row r="63" spans="2:11" ht="20.100000000000001" customHeight="1" x14ac:dyDescent="0.25">
      <c r="B63" s="12" t="s">
        <v>689</v>
      </c>
      <c r="C63" s="113" t="s">
        <v>22</v>
      </c>
      <c r="E63" s="6" t="s">
        <v>22</v>
      </c>
      <c r="F63" s="6" t="s">
        <v>22</v>
      </c>
      <c r="G63" s="6" t="s">
        <v>22</v>
      </c>
      <c r="K63" s="82"/>
    </row>
    <row r="64" spans="2:11" ht="15.75" thickBot="1" x14ac:dyDescent="0.3">
      <c r="B64" s="104" t="s">
        <v>396</v>
      </c>
      <c r="C64" s="56">
        <f>SUM(E64:G64)</f>
        <v>0</v>
      </c>
      <c r="E64" s="105">
        <v>0</v>
      </c>
      <c r="F64" s="105">
        <v>0</v>
      </c>
      <c r="G64" s="105">
        <v>0</v>
      </c>
      <c r="K64" s="82"/>
    </row>
    <row r="65" spans="1:11" ht="15.75" thickBot="1" x14ac:dyDescent="0.3">
      <c r="B65" s="104" t="s">
        <v>389</v>
      </c>
      <c r="C65" s="56">
        <f>SUM(E65:G65)</f>
        <v>0</v>
      </c>
      <c r="E65" s="105">
        <v>0</v>
      </c>
      <c r="F65" s="105">
        <v>0</v>
      </c>
      <c r="G65" s="105">
        <v>0</v>
      </c>
      <c r="K65" s="82"/>
    </row>
    <row r="66" spans="1:11" ht="15.75" thickBot="1" x14ac:dyDescent="0.3">
      <c r="B66" s="104" t="s">
        <v>388</v>
      </c>
      <c r="C66" s="56">
        <f>SUM(E66:G66)</f>
        <v>0</v>
      </c>
      <c r="E66" s="105">
        <v>0</v>
      </c>
      <c r="F66" s="105">
        <v>0</v>
      </c>
      <c r="G66" s="105">
        <v>0</v>
      </c>
      <c r="K66" s="82"/>
    </row>
    <row r="67" spans="1:11" ht="15.75" thickBot="1" x14ac:dyDescent="0.3">
      <c r="B67" s="104" t="s">
        <v>390</v>
      </c>
      <c r="C67" s="113">
        <f>SUM(E67:G67)</f>
        <v>0</v>
      </c>
      <c r="E67" s="107">
        <v>0</v>
      </c>
      <c r="F67" s="107">
        <v>0</v>
      </c>
      <c r="G67" s="107">
        <v>0</v>
      </c>
      <c r="K67" s="82"/>
    </row>
    <row r="68" spans="1:11" ht="15.75" thickBot="1" x14ac:dyDescent="0.3">
      <c r="B68" s="214" t="s">
        <v>690</v>
      </c>
      <c r="C68" s="129">
        <f>SUM(C64:C67)</f>
        <v>0</v>
      </c>
      <c r="E68" s="108">
        <f>SUM(E64:E67)</f>
        <v>0</v>
      </c>
      <c r="F68" s="108">
        <f>SUM(F64:F67)</f>
        <v>0</v>
      </c>
      <c r="G68" s="108">
        <f>SUM(G64:G67)</f>
        <v>0</v>
      </c>
      <c r="K68" s="82"/>
    </row>
    <row r="69" spans="1:11" ht="8.1" customHeight="1" x14ac:dyDescent="0.25">
      <c r="B69" s="3"/>
      <c r="C69" s="113"/>
      <c r="E69" s="101"/>
      <c r="F69" s="101"/>
      <c r="G69" s="101"/>
      <c r="K69" s="82"/>
    </row>
    <row r="70" spans="1:11" ht="15.75" thickBot="1" x14ac:dyDescent="0.3">
      <c r="B70" s="221" t="s">
        <v>391</v>
      </c>
      <c r="C70" s="56">
        <f>SUM(E70:G70)</f>
        <v>0</v>
      </c>
      <c r="E70" s="105">
        <v>0</v>
      </c>
      <c r="F70" s="105">
        <v>0</v>
      </c>
      <c r="G70" s="105">
        <v>0</v>
      </c>
      <c r="K70" s="82"/>
    </row>
    <row r="71" spans="1:11" ht="8.1" customHeight="1" x14ac:dyDescent="0.25">
      <c r="B71" s="3"/>
      <c r="C71" s="113"/>
      <c r="E71" s="101"/>
      <c r="F71" s="101"/>
      <c r="G71" s="101"/>
      <c r="K71" s="82"/>
    </row>
    <row r="72" spans="1:11" ht="15.75" thickBot="1" x14ac:dyDescent="0.3">
      <c r="B72" s="221" t="s">
        <v>392</v>
      </c>
      <c r="C72" s="56">
        <f>SUM(E72:G72)</f>
        <v>0</v>
      </c>
      <c r="E72" s="105">
        <v>0</v>
      </c>
      <c r="F72" s="105">
        <v>0</v>
      </c>
      <c r="G72" s="105">
        <v>0</v>
      </c>
      <c r="K72" s="82"/>
    </row>
    <row r="73" spans="1:11" ht="8.1" customHeight="1" x14ac:dyDescent="0.25">
      <c r="B73" s="3"/>
      <c r="C73" s="113"/>
      <c r="E73" s="101"/>
      <c r="F73" s="101"/>
      <c r="G73" s="101"/>
      <c r="K73" s="82"/>
    </row>
    <row r="74" spans="1:11" ht="20.100000000000001" customHeight="1" x14ac:dyDescent="0.25">
      <c r="B74" s="12" t="s">
        <v>382</v>
      </c>
      <c r="C74" s="113" t="s">
        <v>22</v>
      </c>
      <c r="E74" s="6" t="s">
        <v>22</v>
      </c>
      <c r="F74" s="6" t="s">
        <v>22</v>
      </c>
      <c r="G74" s="6" t="s">
        <v>22</v>
      </c>
      <c r="K74" s="82"/>
    </row>
    <row r="75" spans="1:11" ht="15.75" thickBot="1" x14ac:dyDescent="0.3">
      <c r="B75" s="104" t="s">
        <v>387</v>
      </c>
      <c r="C75" s="56">
        <f>SUM(E75:G75)</f>
        <v>0</v>
      </c>
      <c r="E75" s="105">
        <v>0</v>
      </c>
      <c r="F75" s="105">
        <v>0</v>
      </c>
      <c r="G75" s="105">
        <v>0</v>
      </c>
      <c r="K75" s="82"/>
    </row>
    <row r="76" spans="1:11" ht="15.75" thickBot="1" x14ac:dyDescent="0.3">
      <c r="A76" s="103"/>
      <c r="B76" s="4" t="s">
        <v>646</v>
      </c>
      <c r="C76" s="56">
        <f>SUM(E76:G76)</f>
        <v>0</v>
      </c>
      <c r="E76" s="49">
        <v>0</v>
      </c>
      <c r="F76" s="49">
        <v>0</v>
      </c>
      <c r="G76" s="49">
        <v>0</v>
      </c>
      <c r="K76" s="82"/>
    </row>
    <row r="77" spans="1:11" ht="15.75" thickBot="1" x14ac:dyDescent="0.3">
      <c r="B77" s="104" t="s">
        <v>364</v>
      </c>
      <c r="C77" s="56">
        <f>SUM(E77:G77)</f>
        <v>0</v>
      </c>
      <c r="E77" s="105">
        <v>0</v>
      </c>
      <c r="F77" s="105">
        <v>0</v>
      </c>
      <c r="G77" s="105">
        <v>0</v>
      </c>
      <c r="K77" s="82"/>
    </row>
    <row r="78" spans="1:11" ht="15.75" thickBot="1" x14ac:dyDescent="0.3">
      <c r="B78" s="4" t="s">
        <v>470</v>
      </c>
      <c r="C78" s="113">
        <f>SUM(E78:G78)</f>
        <v>0</v>
      </c>
      <c r="E78" s="107">
        <v>0</v>
      </c>
      <c r="F78" s="107">
        <v>0</v>
      </c>
      <c r="G78" s="107">
        <v>0</v>
      </c>
      <c r="K78" s="82"/>
    </row>
    <row r="79" spans="1:11" ht="15.75" thickBot="1" x14ac:dyDescent="0.3">
      <c r="B79" s="214" t="s">
        <v>386</v>
      </c>
      <c r="C79" s="129">
        <f>SUM(C75:C78)</f>
        <v>0</v>
      </c>
      <c r="D79" s="213"/>
      <c r="E79" s="108">
        <f>SUM(E75:E78)</f>
        <v>0</v>
      </c>
      <c r="F79" s="108">
        <f>SUM(F75:F78)</f>
        <v>0</v>
      </c>
      <c r="G79" s="108">
        <f>SUM(G75:G78)</f>
        <v>0</v>
      </c>
      <c r="K79" s="82"/>
    </row>
    <row r="80" spans="1:11" ht="23.25" customHeight="1" thickBot="1" x14ac:dyDescent="0.3">
      <c r="B80" s="214" t="s">
        <v>471</v>
      </c>
      <c r="C80" s="129">
        <f>SUM(E80:G80)</f>
        <v>0</v>
      </c>
      <c r="E80" s="108">
        <f>E47+E54+E61+E68+E70+E72+E79</f>
        <v>0</v>
      </c>
      <c r="F80" s="108">
        <f>F47+F54+F61+F68+F70+F72+F79</f>
        <v>0</v>
      </c>
      <c r="G80" s="108">
        <f>G47+G54+G61+G68+G70+G72+G79</f>
        <v>0</v>
      </c>
      <c r="K80" s="82"/>
    </row>
    <row r="81" spans="1:11" x14ac:dyDescent="0.25">
      <c r="B81" s="3"/>
      <c r="C81" s="101"/>
      <c r="E81" s="101"/>
      <c r="F81" s="101"/>
      <c r="G81" s="101"/>
      <c r="K81" s="82"/>
    </row>
    <row r="82" spans="1:11" s="163" customFormat="1" ht="20.100000000000001" customHeight="1" thickBot="1" x14ac:dyDescent="0.3">
      <c r="A82" s="46"/>
      <c r="B82" s="118" t="s">
        <v>393</v>
      </c>
      <c r="C82" s="128" t="s">
        <v>22</v>
      </c>
      <c r="D82" s="128"/>
      <c r="E82" s="128" t="s">
        <v>22</v>
      </c>
      <c r="F82" s="128" t="s">
        <v>22</v>
      </c>
      <c r="G82" s="128" t="s">
        <v>22</v>
      </c>
      <c r="K82" s="82"/>
    </row>
    <row r="83" spans="1:11" ht="15.75" thickBot="1" x14ac:dyDescent="0.3">
      <c r="B83" s="104" t="s">
        <v>398</v>
      </c>
      <c r="C83" s="56">
        <f t="shared" ref="C83:C90" si="3">SUM(E83:G83)</f>
        <v>0</v>
      </c>
      <c r="E83" s="105">
        <v>0</v>
      </c>
      <c r="F83" s="105">
        <v>0</v>
      </c>
      <c r="G83" s="105">
        <v>0</v>
      </c>
      <c r="K83" s="82"/>
    </row>
    <row r="84" spans="1:11" ht="15.75" thickBot="1" x14ac:dyDescent="0.3">
      <c r="B84" s="4" t="s">
        <v>396</v>
      </c>
      <c r="C84" s="56">
        <f t="shared" si="3"/>
        <v>0</v>
      </c>
      <c r="E84" s="105">
        <v>0</v>
      </c>
      <c r="F84" s="105">
        <v>0</v>
      </c>
      <c r="G84" s="105">
        <v>0</v>
      </c>
      <c r="K84" s="82"/>
    </row>
    <row r="85" spans="1:11" ht="15.75" thickBot="1" x14ac:dyDescent="0.3">
      <c r="B85" s="104" t="s">
        <v>399</v>
      </c>
      <c r="C85" s="56">
        <f t="shared" si="3"/>
        <v>0</v>
      </c>
      <c r="E85" s="105">
        <v>0</v>
      </c>
      <c r="F85" s="105">
        <v>0</v>
      </c>
      <c r="G85" s="105">
        <v>0</v>
      </c>
      <c r="K85" s="82"/>
    </row>
    <row r="86" spans="1:11" ht="15.75" thickBot="1" x14ac:dyDescent="0.3">
      <c r="B86" s="104" t="s">
        <v>648</v>
      </c>
      <c r="C86" s="56">
        <f t="shared" si="3"/>
        <v>0</v>
      </c>
      <c r="E86" s="105">
        <v>0</v>
      </c>
      <c r="F86" s="105">
        <v>0</v>
      </c>
      <c r="G86" s="105">
        <v>0</v>
      </c>
      <c r="K86" s="82"/>
    </row>
    <row r="87" spans="1:11" ht="15.75" thickBot="1" x14ac:dyDescent="0.3">
      <c r="A87" s="103"/>
      <c r="B87" s="4" t="s">
        <v>647</v>
      </c>
      <c r="C87" s="56">
        <f t="shared" si="3"/>
        <v>0</v>
      </c>
      <c r="E87" s="49">
        <v>0</v>
      </c>
      <c r="F87" s="49">
        <v>0</v>
      </c>
      <c r="G87" s="49">
        <v>0</v>
      </c>
      <c r="K87" s="82"/>
    </row>
    <row r="88" spans="1:11" ht="15.75" thickBot="1" x14ac:dyDescent="0.3">
      <c r="B88" s="104" t="s">
        <v>643</v>
      </c>
      <c r="C88" s="113">
        <f t="shared" si="3"/>
        <v>0</v>
      </c>
      <c r="E88" s="107">
        <v>0</v>
      </c>
      <c r="F88" s="107">
        <v>0</v>
      </c>
      <c r="G88" s="107">
        <v>0</v>
      </c>
      <c r="K88" s="82"/>
    </row>
    <row r="89" spans="1:11" ht="15.75" thickBot="1" x14ac:dyDescent="0.3">
      <c r="B89" s="104" t="s">
        <v>364</v>
      </c>
      <c r="C89" s="56">
        <f t="shared" si="3"/>
        <v>0</v>
      </c>
      <c r="E89" s="105">
        <v>0</v>
      </c>
      <c r="F89" s="105">
        <v>0</v>
      </c>
      <c r="G89" s="105">
        <v>0</v>
      </c>
      <c r="K89" s="82"/>
    </row>
    <row r="90" spans="1:11" ht="15.75" thickBot="1" x14ac:dyDescent="0.3">
      <c r="B90" s="104" t="s">
        <v>394</v>
      </c>
      <c r="C90" s="113">
        <f t="shared" si="3"/>
        <v>0</v>
      </c>
      <c r="E90" s="107">
        <v>0</v>
      </c>
      <c r="F90" s="107">
        <v>0</v>
      </c>
      <c r="G90" s="107">
        <v>0</v>
      </c>
      <c r="K90" s="82"/>
    </row>
    <row r="91" spans="1:11" ht="15.75" thickBot="1" x14ac:dyDescent="0.3">
      <c r="B91" s="214" t="s">
        <v>12</v>
      </c>
      <c r="C91" s="129">
        <f>SUM(C83:C90)</f>
        <v>0</v>
      </c>
      <c r="E91" s="108">
        <f>SUM(E83:E90)</f>
        <v>0</v>
      </c>
      <c r="F91" s="108">
        <f>SUM(F83:F90)</f>
        <v>0</v>
      </c>
      <c r="G91" s="108">
        <f>SUM(G83:G90)</f>
        <v>0</v>
      </c>
      <c r="K91" s="82"/>
    </row>
    <row r="92" spans="1:11" x14ac:dyDescent="0.25">
      <c r="B92" s="3"/>
      <c r="C92" s="113"/>
      <c r="E92" s="101"/>
      <c r="F92" s="101"/>
      <c r="G92" s="101"/>
      <c r="K92" s="82"/>
    </row>
    <row r="93" spans="1:11" s="163" customFormat="1" ht="20.100000000000001" customHeight="1" thickBot="1" x14ac:dyDescent="0.3">
      <c r="A93" s="46"/>
      <c r="B93" s="118" t="s">
        <v>395</v>
      </c>
      <c r="C93" s="128" t="s">
        <v>22</v>
      </c>
      <c r="D93" s="128"/>
      <c r="E93" s="128" t="s">
        <v>22</v>
      </c>
      <c r="F93" s="128" t="s">
        <v>22</v>
      </c>
      <c r="G93" s="128" t="s">
        <v>22</v>
      </c>
      <c r="K93" s="82"/>
    </row>
    <row r="94" spans="1:11" ht="15.75" thickBot="1" x14ac:dyDescent="0.3">
      <c r="B94" s="4" t="s">
        <v>396</v>
      </c>
      <c r="C94" s="56">
        <f t="shared" ref="C94:C105" si="4">SUM(E94:G94)</f>
        <v>0</v>
      </c>
      <c r="E94" s="105">
        <v>0</v>
      </c>
      <c r="F94" s="105">
        <v>0</v>
      </c>
      <c r="G94" s="105">
        <v>0</v>
      </c>
      <c r="K94" s="82"/>
    </row>
    <row r="95" spans="1:11" ht="15.75" thickBot="1" x14ac:dyDescent="0.3">
      <c r="B95" s="104" t="s">
        <v>400</v>
      </c>
      <c r="C95" s="56">
        <f t="shared" si="4"/>
        <v>0</v>
      </c>
      <c r="E95" s="105">
        <v>0</v>
      </c>
      <c r="F95" s="105">
        <v>0</v>
      </c>
      <c r="G95" s="105">
        <v>0</v>
      </c>
      <c r="K95" s="82"/>
    </row>
    <row r="96" spans="1:11" ht="15.75" thickBot="1" x14ac:dyDescent="0.3">
      <c r="B96" s="104" t="s">
        <v>401</v>
      </c>
      <c r="C96" s="56">
        <f t="shared" si="4"/>
        <v>0</v>
      </c>
      <c r="E96" s="105">
        <v>0</v>
      </c>
      <c r="F96" s="105">
        <v>0</v>
      </c>
      <c r="G96" s="105">
        <v>0</v>
      </c>
      <c r="K96" s="82"/>
    </row>
    <row r="97" spans="1:11" ht="15.75" thickBot="1" x14ac:dyDescent="0.3">
      <c r="B97" s="104" t="s">
        <v>735</v>
      </c>
      <c r="C97" s="56">
        <f t="shared" ref="C97" si="5">SUM(E97:G97)</f>
        <v>0</v>
      </c>
      <c r="E97" s="105">
        <v>0</v>
      </c>
      <c r="F97" s="105">
        <v>0</v>
      </c>
      <c r="G97" s="105">
        <v>0</v>
      </c>
      <c r="K97" s="82"/>
    </row>
    <row r="98" spans="1:11" ht="15.75" thickBot="1" x14ac:dyDescent="0.3">
      <c r="B98" s="104" t="s">
        <v>651</v>
      </c>
      <c r="C98" s="56">
        <f t="shared" si="4"/>
        <v>0</v>
      </c>
      <c r="E98" s="105">
        <v>0</v>
      </c>
      <c r="F98" s="105">
        <v>0</v>
      </c>
      <c r="G98" s="105">
        <v>0</v>
      </c>
      <c r="K98" s="82"/>
    </row>
    <row r="99" spans="1:11" ht="15.75" thickBot="1" x14ac:dyDescent="0.3">
      <c r="B99" s="104" t="s">
        <v>736</v>
      </c>
      <c r="C99" s="56">
        <f t="shared" ref="C99" si="6">SUM(E99:G99)</f>
        <v>0</v>
      </c>
      <c r="E99" s="105">
        <v>0</v>
      </c>
      <c r="F99" s="105">
        <v>0</v>
      </c>
      <c r="G99" s="105">
        <v>0</v>
      </c>
      <c r="K99" s="82"/>
    </row>
    <row r="100" spans="1:11" ht="15.75" thickBot="1" x14ac:dyDescent="0.3">
      <c r="B100" s="104" t="s">
        <v>402</v>
      </c>
      <c r="C100" s="56">
        <f t="shared" si="4"/>
        <v>0</v>
      </c>
      <c r="E100" s="105">
        <v>0</v>
      </c>
      <c r="F100" s="105">
        <v>0</v>
      </c>
      <c r="G100" s="105">
        <v>0</v>
      </c>
      <c r="K100" s="82"/>
    </row>
    <row r="101" spans="1:11" ht="15.75" thickBot="1" x14ac:dyDescent="0.3">
      <c r="B101" s="104" t="s">
        <v>738</v>
      </c>
      <c r="C101" s="56">
        <f t="shared" si="4"/>
        <v>0</v>
      </c>
      <c r="E101" s="105">
        <v>0</v>
      </c>
      <c r="F101" s="105">
        <v>0</v>
      </c>
      <c r="G101" s="105">
        <v>0</v>
      </c>
      <c r="K101" s="82"/>
    </row>
    <row r="102" spans="1:11" ht="15.75" thickBot="1" x14ac:dyDescent="0.3">
      <c r="B102" s="104" t="s">
        <v>397</v>
      </c>
      <c r="C102" s="113">
        <f>SUM(E102:G102)</f>
        <v>0</v>
      </c>
      <c r="E102" s="107">
        <v>0</v>
      </c>
      <c r="F102" s="107">
        <v>0</v>
      </c>
      <c r="G102" s="107">
        <v>0</v>
      </c>
      <c r="K102" s="82"/>
    </row>
    <row r="103" spans="1:11" ht="15.75" thickBot="1" x14ac:dyDescent="0.3">
      <c r="B103" s="104" t="s">
        <v>403</v>
      </c>
      <c r="C103" s="56">
        <f t="shared" si="4"/>
        <v>0</v>
      </c>
      <c r="E103" s="105">
        <v>0</v>
      </c>
      <c r="F103" s="105">
        <v>0</v>
      </c>
      <c r="G103" s="105">
        <v>0</v>
      </c>
      <c r="K103" s="82"/>
    </row>
    <row r="104" spans="1:11" ht="15.75" thickBot="1" x14ac:dyDescent="0.3">
      <c r="A104" s="103"/>
      <c r="B104" s="4" t="s">
        <v>645</v>
      </c>
      <c r="C104" s="56">
        <f t="shared" si="4"/>
        <v>0</v>
      </c>
      <c r="E104" s="49">
        <v>0</v>
      </c>
      <c r="F104" s="49">
        <v>0</v>
      </c>
      <c r="G104" s="49">
        <v>0</v>
      </c>
      <c r="K104" s="82"/>
    </row>
    <row r="105" spans="1:11" ht="15.75" thickBot="1" x14ac:dyDescent="0.3">
      <c r="B105" s="4" t="s">
        <v>472</v>
      </c>
      <c r="C105" s="113">
        <f t="shared" si="4"/>
        <v>0</v>
      </c>
      <c r="E105" s="107">
        <v>0</v>
      </c>
      <c r="F105" s="107">
        <v>0</v>
      </c>
      <c r="G105" s="107">
        <v>0</v>
      </c>
      <c r="K105" s="82"/>
    </row>
    <row r="106" spans="1:11" ht="15.75" thickBot="1" x14ac:dyDescent="0.3">
      <c r="B106" s="214" t="s">
        <v>11</v>
      </c>
      <c r="C106" s="129">
        <f>SUM(C94:C105)</f>
        <v>0</v>
      </c>
      <c r="E106" s="108">
        <f>SUM(E94:E105)</f>
        <v>0</v>
      </c>
      <c r="F106" s="108">
        <f>SUM(F94:F105)</f>
        <v>0</v>
      </c>
      <c r="G106" s="108">
        <f>SUM(G94:G105)</f>
        <v>0</v>
      </c>
      <c r="K106" s="82"/>
    </row>
    <row r="107" spans="1:11" x14ac:dyDescent="0.25">
      <c r="B107" s="3"/>
      <c r="C107" s="113"/>
      <c r="E107" s="101"/>
      <c r="F107" s="101"/>
      <c r="G107" s="101"/>
      <c r="K107" s="82"/>
    </row>
    <row r="108" spans="1:11" x14ac:dyDescent="0.25">
      <c r="K108" s="82"/>
    </row>
    <row r="109" spans="1:11" ht="16.5" thickBot="1" x14ac:dyDescent="0.3">
      <c r="A109" s="46"/>
      <c r="B109" s="118" t="s">
        <v>478</v>
      </c>
      <c r="C109" s="128" t="s">
        <v>22</v>
      </c>
      <c r="D109" s="128"/>
      <c r="E109" s="128" t="s">
        <v>22</v>
      </c>
      <c r="F109" s="128" t="s">
        <v>22</v>
      </c>
      <c r="G109" s="128" t="s">
        <v>22</v>
      </c>
      <c r="K109" s="82"/>
    </row>
    <row r="110" spans="1:11" ht="15.75" thickBot="1" x14ac:dyDescent="0.3">
      <c r="B110" s="104" t="s">
        <v>473</v>
      </c>
      <c r="C110" s="56">
        <f t="shared" ref="C110" si="7">SUM(E110:G110)</f>
        <v>0</v>
      </c>
      <c r="E110" s="105">
        <v>0</v>
      </c>
      <c r="F110" s="105">
        <v>0</v>
      </c>
      <c r="G110" s="105">
        <v>0</v>
      </c>
      <c r="K110" s="82"/>
    </row>
    <row r="111" spans="1:11" ht="15.75" thickBot="1" x14ac:dyDescent="0.3">
      <c r="B111" s="104" t="s">
        <v>474</v>
      </c>
      <c r="C111" s="56">
        <f t="shared" ref="C111:C114" si="8">SUM(E111:G111)</f>
        <v>0</v>
      </c>
      <c r="E111" s="105">
        <v>0</v>
      </c>
      <c r="F111" s="105">
        <v>0</v>
      </c>
      <c r="G111" s="105">
        <v>0</v>
      </c>
      <c r="K111" s="82"/>
    </row>
    <row r="112" spans="1:11" ht="15.75" thickBot="1" x14ac:dyDescent="0.3">
      <c r="B112" s="104" t="s">
        <v>475</v>
      </c>
      <c r="C112" s="56">
        <f t="shared" si="8"/>
        <v>0</v>
      </c>
      <c r="E112" s="105">
        <v>0</v>
      </c>
      <c r="F112" s="105">
        <v>0</v>
      </c>
      <c r="G112" s="105">
        <v>0</v>
      </c>
      <c r="K112" s="82"/>
    </row>
    <row r="113" spans="2:11" ht="15.75" thickBot="1" x14ac:dyDescent="0.3">
      <c r="B113" s="104" t="s">
        <v>652</v>
      </c>
      <c r="C113" s="56">
        <f t="shared" ref="C113" si="9">SUM(E113:G113)</f>
        <v>0</v>
      </c>
      <c r="E113" s="105">
        <v>0</v>
      </c>
      <c r="F113" s="105">
        <v>0</v>
      </c>
      <c r="G113" s="105">
        <v>0</v>
      </c>
      <c r="K113" s="82"/>
    </row>
    <row r="114" spans="2:11" ht="15.75" thickBot="1" x14ac:dyDescent="0.3">
      <c r="B114" s="104" t="s">
        <v>476</v>
      </c>
      <c r="C114" s="113">
        <f t="shared" si="8"/>
        <v>0</v>
      </c>
      <c r="E114" s="107">
        <v>0</v>
      </c>
      <c r="F114" s="107">
        <v>0</v>
      </c>
      <c r="G114" s="107">
        <v>0</v>
      </c>
      <c r="K114" s="82"/>
    </row>
    <row r="115" spans="2:11" ht="15.75" thickBot="1" x14ac:dyDescent="0.3">
      <c r="B115" s="214" t="s">
        <v>477</v>
      </c>
      <c r="C115" s="129">
        <f>SUM(C110:C114)</f>
        <v>0</v>
      </c>
      <c r="E115" s="108">
        <f>SUM(E110:E114)</f>
        <v>0</v>
      </c>
      <c r="F115" s="108">
        <f>SUM(F110:F114)</f>
        <v>0</v>
      </c>
      <c r="G115" s="108">
        <f>SUM(G110:G114)</f>
        <v>0</v>
      </c>
      <c r="K115" s="82"/>
    </row>
  </sheetData>
  <sheetProtection formatCells="0" formatColumns="0" formatRows="0"/>
  <hyperlinks>
    <hyperlink ref="A1" location="Cover!A1" display="&lt;&lt; Back" xr:uid="{00000000-0004-0000-0F00-000000000000}"/>
  </hyperlinks>
  <pageMargins left="0.7" right="0.7" top="0.75" bottom="0.75" header="0.3" footer="0.3"/>
  <pageSetup paperSize="9" scale="84" fitToHeight="0" orientation="portrait" r:id="rId1"/>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0DA"/>
  </sheetPr>
  <dimension ref="A1:H48"/>
  <sheetViews>
    <sheetView zoomScale="85" zoomScaleNormal="85" workbookViewId="0">
      <selection activeCell="B1" sqref="B1"/>
    </sheetView>
  </sheetViews>
  <sheetFormatPr defaultColWidth="25.7109375" defaultRowHeight="15" x14ac:dyDescent="0.25"/>
  <cols>
    <col min="1" max="1" width="2.7109375" style="6" customWidth="1"/>
    <col min="2" max="2" width="65.7109375" style="6" customWidth="1"/>
    <col min="3" max="3" width="21.28515625" style="6" customWidth="1"/>
    <col min="4" max="4" width="2.7109375" style="6" customWidth="1"/>
    <col min="5" max="5" width="25.7109375" style="92" customWidth="1"/>
    <col min="6" max="16384" width="25.7109375" style="6"/>
  </cols>
  <sheetData>
    <row r="1" spans="1:8" ht="39.950000000000003" customHeight="1" x14ac:dyDescent="0.25">
      <c r="A1" s="28" t="s">
        <v>85</v>
      </c>
      <c r="B1" s="9" t="s">
        <v>496</v>
      </c>
      <c r="H1" s="82"/>
    </row>
    <row r="2" spans="1:8" ht="8.1" customHeight="1" x14ac:dyDescent="0.25">
      <c r="H2" s="82"/>
    </row>
    <row r="3" spans="1:8" ht="20.100000000000001" customHeight="1" thickBot="1" x14ac:dyDescent="0.3">
      <c r="A3" s="10"/>
      <c r="B3" s="131" t="s">
        <v>48</v>
      </c>
      <c r="C3" s="10"/>
      <c r="D3" s="10"/>
      <c r="H3" s="82"/>
    </row>
    <row r="4" spans="1:8" ht="20.100000000000001" customHeight="1" x14ac:dyDescent="0.25">
      <c r="A4" s="20"/>
      <c r="B4" s="20" t="s">
        <v>284</v>
      </c>
      <c r="C4" s="20"/>
      <c r="D4" s="92"/>
      <c r="H4" s="82"/>
    </row>
    <row r="5" spans="1:8" s="8" customFormat="1" ht="15.75" thickBot="1" x14ac:dyDescent="0.3">
      <c r="B5" s="175" t="s">
        <v>330</v>
      </c>
      <c r="C5" s="410">
        <f>'AP (Refundable Loans)'!B36</f>
        <v>0</v>
      </c>
      <c r="E5" s="97" t="s">
        <v>296</v>
      </c>
      <c r="F5" s="8" t="s">
        <v>59</v>
      </c>
      <c r="H5" s="82"/>
    </row>
    <row r="6" spans="1:8" s="8" customFormat="1" ht="15.75" thickBot="1" x14ac:dyDescent="0.3">
      <c r="B6" s="11" t="s">
        <v>211</v>
      </c>
      <c r="C6" s="101">
        <v>0</v>
      </c>
      <c r="E6" s="97" t="s">
        <v>293</v>
      </c>
      <c r="F6" s="8" t="s">
        <v>59</v>
      </c>
      <c r="H6" s="82"/>
    </row>
    <row r="7" spans="1:8" s="8" customFormat="1" ht="15.75" thickBot="1" x14ac:dyDescent="0.3">
      <c r="B7" s="123" t="s">
        <v>434</v>
      </c>
      <c r="C7" s="176">
        <f>SUM(C5:C6)</f>
        <v>0</v>
      </c>
      <c r="D7" s="19"/>
      <c r="E7" s="92" t="s">
        <v>198</v>
      </c>
      <c r="H7" s="82"/>
    </row>
    <row r="8" spans="1:8" s="8" customFormat="1" ht="15.75" thickBot="1" x14ac:dyDescent="0.3">
      <c r="B8" s="11"/>
      <c r="C8" s="101"/>
      <c r="E8" s="97"/>
      <c r="H8" s="82"/>
    </row>
    <row r="9" spans="1:8" s="8" customFormat="1" x14ac:dyDescent="0.25">
      <c r="B9" s="20" t="s">
        <v>285</v>
      </c>
      <c r="C9" s="101"/>
      <c r="E9" s="97"/>
      <c r="H9" s="82"/>
    </row>
    <row r="10" spans="1:8" ht="15.75" thickBot="1" x14ac:dyDescent="0.3">
      <c r="B10" s="4" t="s">
        <v>283</v>
      </c>
      <c r="C10" s="410">
        <f>'AP (Non-Current Assets)'!B13</f>
        <v>0</v>
      </c>
      <c r="E10" s="92" t="s">
        <v>296</v>
      </c>
      <c r="H10" s="82"/>
    </row>
    <row r="11" spans="1:8" ht="15.75" thickBot="1" x14ac:dyDescent="0.3">
      <c r="B11" s="4" t="s">
        <v>23</v>
      </c>
      <c r="C11" s="410">
        <f>'AP (Non-Current Assets)'!B25</f>
        <v>0</v>
      </c>
      <c r="E11" s="92" t="s">
        <v>296</v>
      </c>
      <c r="H11" s="82"/>
    </row>
    <row r="12" spans="1:8" ht="15.75" thickBot="1" x14ac:dyDescent="0.3">
      <c r="B12" s="4" t="s">
        <v>328</v>
      </c>
      <c r="C12" s="410">
        <f>'AP (Non-Current Assets)'!B36</f>
        <v>0</v>
      </c>
      <c r="E12" s="92" t="s">
        <v>296</v>
      </c>
      <c r="H12" s="82"/>
    </row>
    <row r="13" spans="1:8" ht="15.75" thickBot="1" x14ac:dyDescent="0.3">
      <c r="B13" s="4" t="s">
        <v>25</v>
      </c>
      <c r="C13" s="410">
        <f>'AP (Non-Current Assets)'!B48</f>
        <v>0</v>
      </c>
      <c r="E13" s="92" t="s">
        <v>296</v>
      </c>
      <c r="H13" s="82"/>
    </row>
    <row r="14" spans="1:8" ht="15.75" thickBot="1" x14ac:dyDescent="0.3">
      <c r="B14" s="4" t="s">
        <v>24</v>
      </c>
      <c r="C14" s="410">
        <f>'AP (Non-Current Assets)'!B59+'AP (Non-Current Assets)'!B70+'AP (Non-Current Assets)'!B81</f>
        <v>0</v>
      </c>
      <c r="E14" s="92" t="s">
        <v>296</v>
      </c>
      <c r="H14" s="82"/>
    </row>
    <row r="15" spans="1:8" ht="15.75" thickBot="1" x14ac:dyDescent="0.3">
      <c r="B15" s="11" t="s">
        <v>211</v>
      </c>
      <c r="C15" s="101">
        <v>0</v>
      </c>
      <c r="D15" s="8"/>
      <c r="E15" s="97" t="s">
        <v>293</v>
      </c>
      <c r="H15" s="82"/>
    </row>
    <row r="16" spans="1:8" ht="15.75" thickBot="1" x14ac:dyDescent="0.3">
      <c r="B16" s="123" t="s">
        <v>435</v>
      </c>
      <c r="C16" s="176">
        <f>SUM(C10:C15)</f>
        <v>0</v>
      </c>
      <c r="D16" s="19"/>
      <c r="E16" s="92" t="s">
        <v>198</v>
      </c>
      <c r="H16" s="82"/>
    </row>
    <row r="17" spans="1:8" ht="8.1" customHeight="1" x14ac:dyDescent="0.25">
      <c r="B17" s="3"/>
      <c r="C17" s="163"/>
      <c r="H17" s="82"/>
    </row>
    <row r="18" spans="1:8" ht="15.75" thickBot="1" x14ac:dyDescent="0.3">
      <c r="B18" s="5" t="s">
        <v>138</v>
      </c>
      <c r="C18" s="102">
        <f>C7+C16</f>
        <v>0</v>
      </c>
      <c r="E18" s="92" t="s">
        <v>198</v>
      </c>
      <c r="F18" s="53"/>
      <c r="G18" s="55"/>
      <c r="H18" s="82"/>
    </row>
    <row r="19" spans="1:8" ht="8.1" customHeight="1" x14ac:dyDescent="0.25">
      <c r="C19" s="6" t="s">
        <v>22</v>
      </c>
      <c r="H19" s="82"/>
    </row>
    <row r="20" spans="1:8" ht="20.100000000000001" customHeight="1" thickBot="1" x14ac:dyDescent="0.3">
      <c r="A20" s="10"/>
      <c r="B20" s="131" t="s">
        <v>49</v>
      </c>
      <c r="C20" s="10" t="s">
        <v>22</v>
      </c>
      <c r="D20" s="10"/>
      <c r="H20" s="82"/>
    </row>
    <row r="21" spans="1:8" ht="20.100000000000001" customHeight="1" x14ac:dyDescent="0.25">
      <c r="A21" s="20"/>
      <c r="B21" s="20" t="s">
        <v>286</v>
      </c>
      <c r="C21" s="20"/>
      <c r="D21" s="92"/>
      <c r="H21" s="82"/>
    </row>
    <row r="22" spans="1:8" ht="15.75" thickBot="1" x14ac:dyDescent="0.3">
      <c r="B22" s="104" t="s">
        <v>329</v>
      </c>
      <c r="C22" s="410">
        <f>'AP (Refundable Loans)'!B15</f>
        <v>0</v>
      </c>
      <c r="E22" s="92" t="s">
        <v>296</v>
      </c>
      <c r="H22" s="82"/>
    </row>
    <row r="23" spans="1:8" ht="15.75" thickBot="1" x14ac:dyDescent="0.3">
      <c r="B23" s="104" t="s">
        <v>299</v>
      </c>
      <c r="C23" s="105">
        <f>'AP (Borrowings)'!B26+'AP (Borrowings)'!B14</f>
        <v>0</v>
      </c>
      <c r="E23" s="92" t="s">
        <v>296</v>
      </c>
      <c r="H23" s="82"/>
    </row>
    <row r="24" spans="1:8" ht="15.75" thickBot="1" x14ac:dyDescent="0.3">
      <c r="B24" s="104" t="s">
        <v>26</v>
      </c>
      <c r="C24" s="49">
        <v>0</v>
      </c>
      <c r="E24" s="97" t="s">
        <v>293</v>
      </c>
      <c r="H24" s="82"/>
    </row>
    <row r="25" spans="1:8" ht="15.75" thickBot="1" x14ac:dyDescent="0.3">
      <c r="B25" s="104" t="s">
        <v>212</v>
      </c>
      <c r="C25" s="101">
        <v>0</v>
      </c>
      <c r="E25" s="97" t="s">
        <v>293</v>
      </c>
      <c r="H25" s="82"/>
    </row>
    <row r="26" spans="1:8" ht="15.75" thickBot="1" x14ac:dyDescent="0.3">
      <c r="B26" s="123" t="s">
        <v>436</v>
      </c>
      <c r="C26" s="176">
        <f>SUM(C22:C25)</f>
        <v>0</v>
      </c>
      <c r="D26" s="19"/>
      <c r="E26" s="92" t="s">
        <v>198</v>
      </c>
      <c r="H26" s="82"/>
    </row>
    <row r="27" spans="1:8" x14ac:dyDescent="0.25">
      <c r="B27" s="152"/>
      <c r="C27" s="232"/>
      <c r="D27" s="19"/>
      <c r="H27" s="82"/>
    </row>
    <row r="28" spans="1:8" x14ac:dyDescent="0.25">
      <c r="B28" s="20" t="s">
        <v>287</v>
      </c>
      <c r="C28" s="20"/>
      <c r="D28" s="92"/>
      <c r="H28" s="82"/>
    </row>
    <row r="29" spans="1:8" ht="15.75" thickBot="1" x14ac:dyDescent="0.3">
      <c r="B29" s="104" t="s">
        <v>329</v>
      </c>
      <c r="C29" s="410">
        <f>'AP (Refundable Loans)'!B16</f>
        <v>0</v>
      </c>
      <c r="E29" s="92" t="s">
        <v>296</v>
      </c>
      <c r="H29" s="82"/>
    </row>
    <row r="30" spans="1:8" ht="15.75" thickBot="1" x14ac:dyDescent="0.3">
      <c r="B30" s="104" t="s">
        <v>299</v>
      </c>
      <c r="C30" s="105">
        <f>'AP (Borrowings)'!B27+'AP (Borrowings)'!B15</f>
        <v>0</v>
      </c>
      <c r="E30" s="92" t="s">
        <v>296</v>
      </c>
      <c r="H30" s="82"/>
    </row>
    <row r="31" spans="1:8" ht="15.75" thickBot="1" x14ac:dyDescent="0.3">
      <c r="B31" s="104" t="s">
        <v>327</v>
      </c>
      <c r="C31" s="49">
        <v>0</v>
      </c>
      <c r="E31" s="97" t="s">
        <v>293</v>
      </c>
      <c r="H31" s="82"/>
    </row>
    <row r="32" spans="1:8" ht="15.75" thickBot="1" x14ac:dyDescent="0.3">
      <c r="B32" s="104" t="s">
        <v>26</v>
      </c>
      <c r="C32" s="49">
        <v>0</v>
      </c>
      <c r="E32" s="97" t="s">
        <v>293</v>
      </c>
      <c r="H32" s="82"/>
    </row>
    <row r="33" spans="1:8" ht="15.75" thickBot="1" x14ac:dyDescent="0.3">
      <c r="B33" s="104" t="s">
        <v>212</v>
      </c>
      <c r="C33" s="101">
        <v>0</v>
      </c>
      <c r="E33" s="97" t="s">
        <v>293</v>
      </c>
      <c r="H33" s="82"/>
    </row>
    <row r="34" spans="1:8" ht="15.75" thickBot="1" x14ac:dyDescent="0.3">
      <c r="B34" s="123" t="s">
        <v>437</v>
      </c>
      <c r="C34" s="176">
        <f>SUM(C29:C33)</f>
        <v>0</v>
      </c>
      <c r="D34" s="19"/>
      <c r="E34" s="92" t="s">
        <v>198</v>
      </c>
      <c r="H34" s="82"/>
    </row>
    <row r="35" spans="1:8" x14ac:dyDescent="0.25">
      <c r="B35" s="152"/>
      <c r="C35" s="232"/>
      <c r="D35" s="19"/>
      <c r="H35" s="82"/>
    </row>
    <row r="36" spans="1:8" ht="8.1" customHeight="1" x14ac:dyDescent="0.25">
      <c r="B36" s="143"/>
      <c r="C36" s="8"/>
      <c r="H36" s="82"/>
    </row>
    <row r="37" spans="1:8" ht="15.75" thickBot="1" x14ac:dyDescent="0.3">
      <c r="B37" s="123" t="s">
        <v>139</v>
      </c>
      <c r="C37" s="102">
        <f>C26+C34</f>
        <v>0</v>
      </c>
      <c r="E37" s="92" t="s">
        <v>198</v>
      </c>
      <c r="H37" s="82"/>
    </row>
    <row r="38" spans="1:8" ht="8.1" customHeight="1" x14ac:dyDescent="0.25">
      <c r="B38" s="143"/>
      <c r="C38" s="8"/>
      <c r="H38" s="82"/>
    </row>
    <row r="39" spans="1:8" ht="15.75" thickBot="1" x14ac:dyDescent="0.3">
      <c r="B39" s="123" t="s">
        <v>27</v>
      </c>
      <c r="C39" s="130">
        <f>C18-C37</f>
        <v>0</v>
      </c>
      <c r="E39" s="92" t="s">
        <v>198</v>
      </c>
      <c r="H39" s="82"/>
    </row>
    <row r="40" spans="1:8" ht="8.1" customHeight="1" x14ac:dyDescent="0.25">
      <c r="B40" s="103"/>
      <c r="C40" s="163"/>
      <c r="H40" s="82"/>
    </row>
    <row r="41" spans="1:8" ht="20.100000000000001" customHeight="1" thickBot="1" x14ac:dyDescent="0.3">
      <c r="A41" s="10"/>
      <c r="B41" s="131" t="s">
        <v>145</v>
      </c>
      <c r="C41" s="10" t="s">
        <v>22</v>
      </c>
      <c r="D41" s="10"/>
      <c r="H41" s="82"/>
    </row>
    <row r="42" spans="1:8" ht="15.75" thickBot="1" x14ac:dyDescent="0.3">
      <c r="B42" s="104" t="s">
        <v>136</v>
      </c>
      <c r="C42" s="49">
        <v>0</v>
      </c>
      <c r="E42" s="92" t="s">
        <v>293</v>
      </c>
      <c r="H42" s="82"/>
    </row>
    <row r="43" spans="1:8" ht="15.75" thickBot="1" x14ac:dyDescent="0.3">
      <c r="B43" s="104" t="s">
        <v>28</v>
      </c>
      <c r="C43" s="8"/>
      <c r="H43" s="82"/>
    </row>
    <row r="44" spans="1:8" ht="15.75" thickBot="1" x14ac:dyDescent="0.3">
      <c r="B44" s="104" t="s">
        <v>29</v>
      </c>
      <c r="C44" s="49">
        <v>0</v>
      </c>
      <c r="E44" s="92" t="s">
        <v>293</v>
      </c>
      <c r="H44" s="82"/>
    </row>
    <row r="45" spans="1:8" ht="15.75" thickBot="1" x14ac:dyDescent="0.3">
      <c r="B45" s="104" t="s">
        <v>332</v>
      </c>
      <c r="C45" s="411">
        <f>'Residential (I&amp;E)'!C51</f>
        <v>0</v>
      </c>
      <c r="E45" s="92" t="s">
        <v>296</v>
      </c>
      <c r="H45" s="82"/>
    </row>
    <row r="46" spans="1:8" ht="15.75" thickBot="1" x14ac:dyDescent="0.3">
      <c r="B46" s="104" t="s">
        <v>30</v>
      </c>
      <c r="C46" s="109">
        <f>SUM(C44:C45)</f>
        <v>0</v>
      </c>
      <c r="E46" s="92" t="s">
        <v>198</v>
      </c>
      <c r="H46" s="82"/>
    </row>
    <row r="47" spans="1:8" ht="8.1" customHeight="1" x14ac:dyDescent="0.25">
      <c r="B47" s="143"/>
      <c r="C47" s="8"/>
      <c r="H47" s="82"/>
    </row>
    <row r="48" spans="1:8" ht="20.100000000000001" customHeight="1" thickBot="1" x14ac:dyDescent="0.3">
      <c r="B48" s="123" t="s">
        <v>146</v>
      </c>
      <c r="C48" s="130">
        <f>C42+C46</f>
        <v>0</v>
      </c>
      <c r="E48" s="92" t="s">
        <v>198</v>
      </c>
      <c r="H48" s="82"/>
    </row>
  </sheetData>
  <hyperlinks>
    <hyperlink ref="A1" location="Cover!A1" display="&lt;&lt; Back" xr:uid="{00000000-0004-0000-1000-000000000000}"/>
  </hyperlinks>
  <pageMargins left="0.7" right="0.7" top="0.75" bottom="0.75" header="0.3" footer="0.3"/>
  <pageSetup paperSize="9" scale="73" orientation="portrait" r:id="rId1"/>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0DA"/>
  </sheetPr>
  <dimension ref="A1:M56"/>
  <sheetViews>
    <sheetView zoomScale="85" zoomScaleNormal="85" workbookViewId="0"/>
  </sheetViews>
  <sheetFormatPr defaultColWidth="8.7109375" defaultRowHeight="15" x14ac:dyDescent="0.25"/>
  <cols>
    <col min="1" max="1" width="148.85546875" style="165" customWidth="1"/>
    <col min="2" max="2" width="14.7109375" style="72" customWidth="1"/>
    <col min="3" max="3" width="19" style="72" customWidth="1"/>
    <col min="4" max="4" width="1.5703125" style="165" customWidth="1"/>
    <col min="5" max="16384" width="8.7109375" style="165"/>
  </cols>
  <sheetData>
    <row r="1" spans="1:13" s="6" customFormat="1" ht="39.950000000000003" customHeight="1" x14ac:dyDescent="0.25">
      <c r="A1" s="9" t="s">
        <v>500</v>
      </c>
      <c r="D1" s="58"/>
      <c r="M1" s="82"/>
    </row>
    <row r="2" spans="1:13" s="6" customFormat="1" ht="15" customHeight="1" x14ac:dyDescent="0.25">
      <c r="A2" s="40" t="s">
        <v>59</v>
      </c>
      <c r="M2" s="82"/>
    </row>
    <row r="3" spans="1:13" s="62" customFormat="1" ht="45" x14ac:dyDescent="0.25">
      <c r="A3" s="160"/>
      <c r="B3" s="164" t="s">
        <v>163</v>
      </c>
      <c r="C3" s="392" t="s">
        <v>696</v>
      </c>
      <c r="M3" s="82"/>
    </row>
    <row r="4" spans="1:13" s="62" customFormat="1" x14ac:dyDescent="0.25">
      <c r="A4" s="160"/>
      <c r="B4" s="164" t="s">
        <v>164</v>
      </c>
      <c r="C4" s="371"/>
      <c r="M4" s="82"/>
    </row>
    <row r="5" spans="1:13" x14ac:dyDescent="0.25">
      <c r="A5" s="379" t="s">
        <v>172</v>
      </c>
      <c r="B5" s="64"/>
      <c r="C5" s="372"/>
      <c r="M5" s="82"/>
    </row>
    <row r="6" spans="1:13" x14ac:dyDescent="0.25">
      <c r="A6" s="380" t="s">
        <v>173</v>
      </c>
      <c r="B6" s="64"/>
      <c r="C6" s="372"/>
      <c r="M6" s="82"/>
    </row>
    <row r="7" spans="1:13" x14ac:dyDescent="0.25">
      <c r="A7" s="381" t="s">
        <v>231</v>
      </c>
      <c r="B7" s="419">
        <f>'Compliance Prudential Standards'!C3</f>
        <v>0</v>
      </c>
      <c r="C7" s="372"/>
      <c r="E7" s="174" t="s">
        <v>296</v>
      </c>
      <c r="M7" s="82"/>
    </row>
    <row r="8" spans="1:13" x14ac:dyDescent="0.25">
      <c r="A8" s="381" t="s">
        <v>724</v>
      </c>
      <c r="B8" s="419">
        <f>'Compliance Prudential Standards'!C5</f>
        <v>0</v>
      </c>
      <c r="C8" s="372"/>
      <c r="E8" s="174" t="s">
        <v>296</v>
      </c>
      <c r="M8" s="82"/>
    </row>
    <row r="9" spans="1:13" x14ac:dyDescent="0.25">
      <c r="A9" s="381" t="s">
        <v>232</v>
      </c>
      <c r="B9" s="420">
        <f>'Compliance with Permitted Uses'!E43</f>
        <v>0</v>
      </c>
      <c r="C9" s="373"/>
      <c r="E9" s="174" t="s">
        <v>296</v>
      </c>
      <c r="M9" s="82"/>
    </row>
    <row r="10" spans="1:13" x14ac:dyDescent="0.25">
      <c r="A10" s="382" t="s">
        <v>233</v>
      </c>
      <c r="B10" s="77">
        <f>B7-B8-B9</f>
        <v>0</v>
      </c>
      <c r="C10" s="374" t="e">
        <f>B10/B$10</f>
        <v>#DIV/0!</v>
      </c>
      <c r="M10" s="82"/>
    </row>
    <row r="11" spans="1:13" x14ac:dyDescent="0.25">
      <c r="A11" s="381"/>
      <c r="B11" s="167"/>
      <c r="C11" s="373"/>
      <c r="M11" s="82"/>
    </row>
    <row r="12" spans="1:13" x14ac:dyDescent="0.25">
      <c r="A12" s="383" t="s">
        <v>174</v>
      </c>
      <c r="B12" s="167"/>
      <c r="C12" s="373"/>
      <c r="M12" s="82"/>
    </row>
    <row r="13" spans="1:13" x14ac:dyDescent="0.25">
      <c r="A13" s="384" t="s">
        <v>175</v>
      </c>
      <c r="B13" s="420">
        <f>'Compliance with Permitted Uses'!E44</f>
        <v>0</v>
      </c>
      <c r="C13" s="373" t="e">
        <f>B13/B$10</f>
        <v>#DIV/0!</v>
      </c>
      <c r="E13" s="174" t="s">
        <v>296</v>
      </c>
      <c r="M13" s="82"/>
    </row>
    <row r="14" spans="1:13" x14ac:dyDescent="0.25">
      <c r="A14" s="386" t="s">
        <v>723</v>
      </c>
      <c r="B14" s="167">
        <v>0</v>
      </c>
      <c r="C14" s="373" t="e">
        <f>B14/B$10</f>
        <v>#DIV/0!</v>
      </c>
      <c r="E14" s="174" t="s">
        <v>293</v>
      </c>
      <c r="M14" s="82"/>
    </row>
    <row r="15" spans="1:13" x14ac:dyDescent="0.25">
      <c r="A15" s="385" t="s">
        <v>234</v>
      </c>
      <c r="B15" s="170"/>
      <c r="C15" s="375"/>
      <c r="M15" s="82"/>
    </row>
    <row r="16" spans="1:13" x14ac:dyDescent="0.25">
      <c r="A16" s="386" t="s">
        <v>175</v>
      </c>
      <c r="B16" s="420">
        <f>'Compliance with Permitted Uses'!E51</f>
        <v>0</v>
      </c>
      <c r="C16" s="373" t="e">
        <f t="shared" ref="C16:C27" si="0">B16/B$10</f>
        <v>#DIV/0!</v>
      </c>
      <c r="E16" s="174" t="s">
        <v>296</v>
      </c>
      <c r="M16" s="82"/>
    </row>
    <row r="17" spans="1:13" x14ac:dyDescent="0.25">
      <c r="A17" s="386" t="s">
        <v>697</v>
      </c>
      <c r="B17" s="167">
        <v>0</v>
      </c>
      <c r="C17" s="373" t="e">
        <f t="shared" si="0"/>
        <v>#DIV/0!</v>
      </c>
      <c r="E17" s="174" t="s">
        <v>293</v>
      </c>
      <c r="M17" s="82"/>
    </row>
    <row r="18" spans="1:13" x14ac:dyDescent="0.25">
      <c r="A18" s="384" t="s">
        <v>763</v>
      </c>
      <c r="B18" s="170"/>
      <c r="C18" s="375"/>
      <c r="E18" s="174"/>
      <c r="M18" s="82"/>
    </row>
    <row r="19" spans="1:13" x14ac:dyDescent="0.25">
      <c r="A19" s="386" t="s">
        <v>698</v>
      </c>
      <c r="B19" s="167">
        <v>0</v>
      </c>
      <c r="C19" s="373" t="e">
        <f t="shared" si="0"/>
        <v>#DIV/0!</v>
      </c>
      <c r="E19" s="174" t="s">
        <v>293</v>
      </c>
      <c r="H19" s="174"/>
      <c r="M19" s="82"/>
    </row>
    <row r="20" spans="1:13" x14ac:dyDescent="0.25">
      <c r="A20" s="386" t="s">
        <v>699</v>
      </c>
      <c r="B20" s="167">
        <v>0</v>
      </c>
      <c r="C20" s="373" t="e">
        <f t="shared" si="0"/>
        <v>#DIV/0!</v>
      </c>
      <c r="E20" s="174" t="s">
        <v>293</v>
      </c>
      <c r="M20" s="82"/>
    </row>
    <row r="21" spans="1:13" x14ac:dyDescent="0.25">
      <c r="A21" s="386" t="s">
        <v>700</v>
      </c>
      <c r="B21" s="167">
        <v>0</v>
      </c>
      <c r="C21" s="373" t="e">
        <f t="shared" si="0"/>
        <v>#DIV/0!</v>
      </c>
      <c r="E21" s="174" t="s">
        <v>293</v>
      </c>
      <c r="M21" s="82"/>
    </row>
    <row r="22" spans="1:13" x14ac:dyDescent="0.25">
      <c r="A22" s="386" t="s">
        <v>701</v>
      </c>
      <c r="B22" s="167">
        <v>0</v>
      </c>
      <c r="C22" s="373" t="e">
        <f t="shared" si="0"/>
        <v>#DIV/0!</v>
      </c>
      <c r="E22" s="174" t="s">
        <v>293</v>
      </c>
      <c r="M22" s="82"/>
    </row>
    <row r="23" spans="1:13" x14ac:dyDescent="0.25">
      <c r="A23" s="386" t="s">
        <v>702</v>
      </c>
      <c r="B23" s="167">
        <v>0</v>
      </c>
      <c r="C23" s="373" t="e">
        <f t="shared" si="0"/>
        <v>#DIV/0!</v>
      </c>
      <c r="E23" s="174" t="s">
        <v>293</v>
      </c>
      <c r="M23" s="82"/>
    </row>
    <row r="24" spans="1:13" x14ac:dyDescent="0.25">
      <c r="A24" s="386" t="s">
        <v>722</v>
      </c>
      <c r="B24" s="167">
        <v>0</v>
      </c>
      <c r="C24" s="373" t="e">
        <f>B24/B$10</f>
        <v>#DIV/0!</v>
      </c>
      <c r="E24" s="174" t="s">
        <v>293</v>
      </c>
      <c r="M24" s="82"/>
    </row>
    <row r="25" spans="1:13" x14ac:dyDescent="0.25">
      <c r="A25" s="384" t="s">
        <v>176</v>
      </c>
      <c r="B25" s="420">
        <f>'Compliance with Permitted Uses'!E49</f>
        <v>0</v>
      </c>
      <c r="C25" s="373" t="e">
        <f t="shared" si="0"/>
        <v>#DIV/0!</v>
      </c>
      <c r="E25" s="174" t="s">
        <v>296</v>
      </c>
      <c r="M25" s="82"/>
    </row>
    <row r="26" spans="1:13" x14ac:dyDescent="0.25">
      <c r="A26" s="384" t="s">
        <v>177</v>
      </c>
      <c r="B26" s="167"/>
      <c r="C26" s="373" t="e">
        <f t="shared" si="0"/>
        <v>#DIV/0!</v>
      </c>
      <c r="E26" s="174"/>
      <c r="M26" s="82"/>
    </row>
    <row r="27" spans="1:13" x14ac:dyDescent="0.25">
      <c r="A27" s="387" t="s">
        <v>178</v>
      </c>
      <c r="B27" s="77">
        <f>SUM(B13,B16,B19:B23,B25:B26)-B14-B17-B24</f>
        <v>0</v>
      </c>
      <c r="C27" s="374" t="e">
        <f t="shared" si="0"/>
        <v>#DIV/0!</v>
      </c>
      <c r="M27" s="82"/>
    </row>
    <row r="28" spans="1:13" x14ac:dyDescent="0.25">
      <c r="A28" s="384"/>
      <c r="B28" s="167"/>
      <c r="C28" s="373"/>
      <c r="M28" s="82"/>
    </row>
    <row r="29" spans="1:13" x14ac:dyDescent="0.25">
      <c r="A29" s="383" t="s">
        <v>235</v>
      </c>
      <c r="B29" s="167"/>
      <c r="C29" s="373"/>
      <c r="M29" s="82"/>
    </row>
    <row r="30" spans="1:13" x14ac:dyDescent="0.25">
      <c r="A30" s="384" t="s">
        <v>236</v>
      </c>
      <c r="B30" s="167">
        <f>B27</f>
        <v>0</v>
      </c>
      <c r="C30" s="373" t="e">
        <f t="shared" ref="C30:C48" si="1">B30/B$10</f>
        <v>#DIV/0!</v>
      </c>
      <c r="E30" s="174" t="s">
        <v>198</v>
      </c>
      <c r="M30" s="82"/>
    </row>
    <row r="31" spans="1:13" x14ac:dyDescent="0.25">
      <c r="A31" s="384" t="s">
        <v>238</v>
      </c>
      <c r="B31" s="420">
        <f>'AP (Cash Flow)'!C45-B33</f>
        <v>0</v>
      </c>
      <c r="C31" s="373" t="e">
        <f t="shared" si="1"/>
        <v>#DIV/0!</v>
      </c>
      <c r="E31" s="174" t="s">
        <v>640</v>
      </c>
      <c r="M31" s="82"/>
    </row>
    <row r="32" spans="1:13" x14ac:dyDescent="0.25">
      <c r="A32" s="384" t="s">
        <v>239</v>
      </c>
      <c r="B32" s="170"/>
      <c r="C32" s="375"/>
      <c r="M32" s="82"/>
    </row>
    <row r="33" spans="1:13" x14ac:dyDescent="0.25">
      <c r="A33" s="388" t="s">
        <v>281</v>
      </c>
      <c r="B33" s="420">
        <f>'Compliance with Permitted Uses'!E45</f>
        <v>0</v>
      </c>
      <c r="C33" s="373" t="e">
        <f t="shared" si="1"/>
        <v>#DIV/0!</v>
      </c>
      <c r="E33" s="174" t="s">
        <v>296</v>
      </c>
      <c r="M33" s="82"/>
    </row>
    <row r="34" spans="1:13" x14ac:dyDescent="0.25">
      <c r="A34" s="388" t="s">
        <v>703</v>
      </c>
      <c r="B34" s="420">
        <f>'Compliance with Permitted Uses'!E47</f>
        <v>0</v>
      </c>
      <c r="C34" s="373" t="e">
        <f t="shared" si="1"/>
        <v>#DIV/0!</v>
      </c>
      <c r="E34" s="174" t="s">
        <v>296</v>
      </c>
      <c r="M34" s="82"/>
    </row>
    <row r="35" spans="1:13" x14ac:dyDescent="0.25">
      <c r="A35" s="388" t="s">
        <v>764</v>
      </c>
      <c r="B35" s="170"/>
      <c r="C35" s="375"/>
      <c r="E35" s="174"/>
      <c r="M35" s="82"/>
    </row>
    <row r="36" spans="1:13" x14ac:dyDescent="0.25">
      <c r="A36" s="389" t="s">
        <v>704</v>
      </c>
      <c r="B36" s="167">
        <v>0</v>
      </c>
      <c r="C36" s="373" t="e">
        <f t="shared" si="1"/>
        <v>#DIV/0!</v>
      </c>
      <c r="E36" s="174" t="s">
        <v>293</v>
      </c>
      <c r="M36" s="82"/>
    </row>
    <row r="37" spans="1:13" x14ac:dyDescent="0.25">
      <c r="A37" s="389" t="s">
        <v>705</v>
      </c>
      <c r="B37" s="167">
        <v>0</v>
      </c>
      <c r="C37" s="373" t="e">
        <f t="shared" si="1"/>
        <v>#DIV/0!</v>
      </c>
      <c r="E37" s="174" t="s">
        <v>293</v>
      </c>
      <c r="M37" s="82"/>
    </row>
    <row r="38" spans="1:13" x14ac:dyDescent="0.25">
      <c r="A38" s="389" t="s">
        <v>706</v>
      </c>
      <c r="B38" s="167">
        <v>0</v>
      </c>
      <c r="C38" s="373" t="e">
        <f t="shared" si="1"/>
        <v>#DIV/0!</v>
      </c>
      <c r="E38" s="174" t="s">
        <v>293</v>
      </c>
      <c r="M38" s="82"/>
    </row>
    <row r="39" spans="1:13" x14ac:dyDescent="0.25">
      <c r="A39" s="389" t="s">
        <v>707</v>
      </c>
      <c r="B39" s="167">
        <v>0</v>
      </c>
      <c r="C39" s="373" t="e">
        <f t="shared" si="1"/>
        <v>#DIV/0!</v>
      </c>
      <c r="E39" s="174" t="s">
        <v>293</v>
      </c>
      <c r="M39" s="82"/>
    </row>
    <row r="40" spans="1:13" x14ac:dyDescent="0.25">
      <c r="A40" s="389" t="s">
        <v>708</v>
      </c>
      <c r="B40" s="167">
        <v>0</v>
      </c>
      <c r="C40" s="373" t="e">
        <f t="shared" si="1"/>
        <v>#DIV/0!</v>
      </c>
      <c r="E40" s="174" t="s">
        <v>293</v>
      </c>
      <c r="M40" s="82"/>
    </row>
    <row r="41" spans="1:13" x14ac:dyDescent="0.25">
      <c r="A41" s="389" t="s">
        <v>709</v>
      </c>
      <c r="B41" s="167">
        <v>0</v>
      </c>
      <c r="C41" s="373" t="e">
        <f t="shared" si="1"/>
        <v>#DIV/0!</v>
      </c>
      <c r="E41" s="174" t="s">
        <v>293</v>
      </c>
      <c r="M41" s="82"/>
    </row>
    <row r="42" spans="1:13" x14ac:dyDescent="0.25">
      <c r="A42" s="389" t="s">
        <v>710</v>
      </c>
      <c r="B42" s="167">
        <v>0</v>
      </c>
      <c r="C42" s="373" t="e">
        <f t="shared" si="1"/>
        <v>#DIV/0!</v>
      </c>
      <c r="E42" s="174" t="s">
        <v>293</v>
      </c>
      <c r="M42" s="82"/>
    </row>
    <row r="43" spans="1:13" x14ac:dyDescent="0.25">
      <c r="A43" s="389" t="s">
        <v>711</v>
      </c>
      <c r="B43" s="167">
        <v>0</v>
      </c>
      <c r="C43" s="373" t="e">
        <f t="shared" si="1"/>
        <v>#DIV/0!</v>
      </c>
      <c r="E43" s="174" t="s">
        <v>293</v>
      </c>
      <c r="M43" s="82"/>
    </row>
    <row r="44" spans="1:13" x14ac:dyDescent="0.25">
      <c r="A44" s="389" t="s">
        <v>712</v>
      </c>
      <c r="B44" s="167">
        <v>0</v>
      </c>
      <c r="C44" s="373" t="e">
        <f t="shared" si="1"/>
        <v>#DIV/0!</v>
      </c>
      <c r="E44" s="174" t="s">
        <v>293</v>
      </c>
      <c r="M44" s="82"/>
    </row>
    <row r="45" spans="1:13" x14ac:dyDescent="0.25">
      <c r="A45" s="384" t="s">
        <v>713</v>
      </c>
      <c r="B45" s="420">
        <f>'Compliance with Permitted Uses'!E55</f>
        <v>0</v>
      </c>
      <c r="C45" s="373" t="e">
        <f t="shared" si="1"/>
        <v>#DIV/0!</v>
      </c>
      <c r="E45" s="174" t="s">
        <v>296</v>
      </c>
      <c r="M45" s="82"/>
    </row>
    <row r="46" spans="1:13" x14ac:dyDescent="0.25">
      <c r="A46" s="387" t="s">
        <v>237</v>
      </c>
      <c r="B46" s="77">
        <f>SUM(B30:B31,B33:B34,B36:B44)-B45</f>
        <v>0</v>
      </c>
      <c r="C46" s="374" t="e">
        <f t="shared" si="1"/>
        <v>#DIV/0!</v>
      </c>
      <c r="M46" s="82"/>
    </row>
    <row r="47" spans="1:13" x14ac:dyDescent="0.25">
      <c r="A47" s="384"/>
      <c r="B47" s="167"/>
      <c r="C47" s="373"/>
      <c r="M47" s="82"/>
    </row>
    <row r="48" spans="1:13" x14ac:dyDescent="0.25">
      <c r="A48" s="390" t="s">
        <v>714</v>
      </c>
      <c r="B48" s="376">
        <f>-B10+B46</f>
        <v>0</v>
      </c>
      <c r="C48" s="377" t="e">
        <f t="shared" si="1"/>
        <v>#DIV/0!</v>
      </c>
      <c r="M48" s="82"/>
    </row>
    <row r="49" spans="1:13" x14ac:dyDescent="0.25">
      <c r="A49" s="391"/>
      <c r="M49" s="82"/>
    </row>
    <row r="50" spans="1:13" x14ac:dyDescent="0.25">
      <c r="A50" s="384" t="s">
        <v>715</v>
      </c>
      <c r="B50" s="167">
        <f>SUM(B19:B23)</f>
        <v>0</v>
      </c>
      <c r="C50" s="378"/>
      <c r="E50" s="174" t="s">
        <v>198</v>
      </c>
      <c r="M50" s="82"/>
    </row>
    <row r="51" spans="1:13" x14ac:dyDescent="0.25">
      <c r="A51" s="384" t="s">
        <v>716</v>
      </c>
      <c r="B51" s="420">
        <f>'Compliance with Permitted Uses'!E48</f>
        <v>0</v>
      </c>
      <c r="C51" s="378"/>
      <c r="E51" s="174" t="s">
        <v>296</v>
      </c>
      <c r="M51" s="82"/>
    </row>
    <row r="52" spans="1:13" x14ac:dyDescent="0.25">
      <c r="A52" s="384" t="s">
        <v>717</v>
      </c>
      <c r="B52" s="376">
        <f>B51-B50</f>
        <v>0</v>
      </c>
      <c r="C52" s="378"/>
      <c r="M52" s="82"/>
    </row>
    <row r="53" spans="1:13" x14ac:dyDescent="0.25">
      <c r="A53" s="391"/>
      <c r="M53" s="82"/>
    </row>
    <row r="54" spans="1:13" x14ac:dyDescent="0.25">
      <c r="A54" s="384" t="s">
        <v>718</v>
      </c>
      <c r="B54" s="167">
        <f>SUM(B36:B44)</f>
        <v>0</v>
      </c>
      <c r="C54" s="378"/>
      <c r="E54" s="174" t="s">
        <v>198</v>
      </c>
      <c r="M54" s="82"/>
    </row>
    <row r="55" spans="1:13" x14ac:dyDescent="0.25">
      <c r="A55" s="384" t="s">
        <v>719</v>
      </c>
      <c r="B55" s="420">
        <f>'Compliance with Permitted Uses'!E46</f>
        <v>0</v>
      </c>
      <c r="C55" s="378"/>
      <c r="E55" s="174" t="s">
        <v>296</v>
      </c>
      <c r="M55" s="82"/>
    </row>
    <row r="56" spans="1:13" x14ac:dyDescent="0.25">
      <c r="A56" s="384" t="s">
        <v>717</v>
      </c>
      <c r="B56" s="376">
        <f>B55-B54</f>
        <v>0</v>
      </c>
      <c r="C56" s="378"/>
      <c r="M56" s="82"/>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B09E6-02E4-4450-A4E2-F286E7B40512}">
  <sheetPr>
    <tabColor rgb="FFCCC0DA"/>
  </sheetPr>
  <dimension ref="A1:G9"/>
  <sheetViews>
    <sheetView workbookViewId="0"/>
  </sheetViews>
  <sheetFormatPr defaultRowHeight="15" x14ac:dyDescent="0.25"/>
  <cols>
    <col min="1" max="1" width="73.5703125" style="163" customWidth="1"/>
    <col min="2" max="2" width="9.140625" style="163"/>
    <col min="3" max="3" width="9.5703125" style="163" customWidth="1"/>
    <col min="4" max="16384" width="9.140625" style="163"/>
  </cols>
  <sheetData>
    <row r="1" spans="1:7" ht="21" x14ac:dyDescent="0.25">
      <c r="A1" s="9" t="s">
        <v>792</v>
      </c>
    </row>
    <row r="3" spans="1:7" ht="54" x14ac:dyDescent="0.25">
      <c r="A3" s="433" t="s">
        <v>793</v>
      </c>
      <c r="B3" s="434" t="s">
        <v>529</v>
      </c>
      <c r="C3" s="435"/>
      <c r="D3" s="436" t="s">
        <v>530</v>
      </c>
      <c r="E3" s="437"/>
      <c r="F3" s="438"/>
      <c r="G3" s="438"/>
    </row>
    <row r="5" spans="1:7" ht="69" x14ac:dyDescent="0.25">
      <c r="A5" s="433" t="s">
        <v>796</v>
      </c>
      <c r="B5" s="434" t="s">
        <v>529</v>
      </c>
      <c r="C5" s="435"/>
      <c r="D5" s="436" t="s">
        <v>530</v>
      </c>
      <c r="E5" s="437"/>
    </row>
    <row r="7" spans="1:7" ht="57.75" customHeight="1" x14ac:dyDescent="0.25">
      <c r="A7" s="439" t="s">
        <v>794</v>
      </c>
      <c r="B7" s="440"/>
      <c r="C7" s="441"/>
    </row>
    <row r="8" spans="1:7" x14ac:dyDescent="0.25">
      <c r="A8" s="442"/>
      <c r="B8" s="443"/>
      <c r="C8" s="444"/>
    </row>
    <row r="9" spans="1:7" ht="54" customHeight="1" x14ac:dyDescent="0.25">
      <c r="A9" s="439" t="s">
        <v>795</v>
      </c>
      <c r="B9" s="440"/>
      <c r="C9" s="44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N76"/>
  <sheetViews>
    <sheetView zoomScale="85" zoomScaleNormal="85" workbookViewId="0">
      <selection activeCell="E8" sqref="E8"/>
    </sheetView>
  </sheetViews>
  <sheetFormatPr defaultColWidth="25.7109375" defaultRowHeight="15" x14ac:dyDescent="0.25"/>
  <cols>
    <col min="1" max="1" width="2.7109375" style="86" customWidth="1"/>
    <col min="2" max="2" width="45.5703125" style="82" customWidth="1"/>
    <col min="3" max="8" width="15.5703125" style="82" customWidth="1"/>
    <col min="9" max="9" width="1.5703125" style="82" customWidth="1"/>
    <col min="10" max="10" width="15.5703125" style="92" customWidth="1"/>
    <col min="11" max="16384" width="25.7109375" style="82"/>
  </cols>
  <sheetData>
    <row r="1" spans="1:14" ht="39.950000000000003" customHeight="1" x14ac:dyDescent="0.25">
      <c r="A1" s="39" t="s">
        <v>85</v>
      </c>
      <c r="B1" s="9" t="s">
        <v>486</v>
      </c>
      <c r="C1" s="9"/>
      <c r="D1" s="9"/>
      <c r="E1" s="9"/>
      <c r="F1" s="9"/>
      <c r="G1" s="9"/>
      <c r="H1" s="9"/>
    </row>
    <row r="2" spans="1:14" ht="15" customHeight="1" x14ac:dyDescent="0.25">
      <c r="A2" s="39"/>
      <c r="B2" s="211" t="s">
        <v>692</v>
      </c>
      <c r="C2" s="9"/>
      <c r="D2" s="9"/>
      <c r="E2" s="9"/>
      <c r="F2" s="9"/>
      <c r="G2" s="9"/>
      <c r="H2" s="9"/>
    </row>
    <row r="3" spans="1:14" ht="15" customHeight="1" x14ac:dyDescent="0.25">
      <c r="A3" s="40" t="s">
        <v>59</v>
      </c>
      <c r="C3" s="124" t="s">
        <v>163</v>
      </c>
      <c r="D3" s="427" t="s">
        <v>745</v>
      </c>
      <c r="E3" s="124" t="s">
        <v>170</v>
      </c>
      <c r="F3" s="124" t="s">
        <v>230</v>
      </c>
      <c r="G3" s="124" t="s">
        <v>229</v>
      </c>
      <c r="H3" s="124" t="s">
        <v>162</v>
      </c>
    </row>
    <row r="4" spans="1:14" ht="20.100000000000001" customHeight="1" thickBot="1" x14ac:dyDescent="0.3">
      <c r="A4" s="131"/>
      <c r="B4" s="131" t="s">
        <v>213</v>
      </c>
      <c r="C4" s="85"/>
      <c r="D4" s="85"/>
      <c r="E4" s="85"/>
      <c r="F4" s="85"/>
      <c r="G4" s="85"/>
      <c r="H4" s="85"/>
    </row>
    <row r="5" spans="1:14" ht="20.100000000000001" customHeight="1" thickBot="1" x14ac:dyDescent="0.3">
      <c r="A5" s="85"/>
      <c r="B5" s="131" t="s">
        <v>48</v>
      </c>
      <c r="C5" s="85"/>
      <c r="D5" s="85"/>
      <c r="E5" s="85"/>
      <c r="F5" s="85"/>
      <c r="G5" s="85"/>
      <c r="H5" s="85"/>
    </row>
    <row r="6" spans="1:14" s="88" customFormat="1" ht="15.75" thickBot="1" x14ac:dyDescent="0.3">
      <c r="A6" s="80"/>
      <c r="B6" s="104" t="s">
        <v>55</v>
      </c>
      <c r="C6" s="182">
        <f>SUM(D6:D6)</f>
        <v>0</v>
      </c>
      <c r="D6" s="142">
        <v>0</v>
      </c>
      <c r="E6" s="405"/>
      <c r="F6" s="405"/>
      <c r="G6" s="405"/>
      <c r="H6" s="405"/>
      <c r="J6" s="92" t="s">
        <v>526</v>
      </c>
      <c r="N6" s="82"/>
    </row>
    <row r="7" spans="1:14" s="88" customFormat="1" ht="15.75" thickBot="1" x14ac:dyDescent="0.3">
      <c r="A7" s="80"/>
      <c r="B7" s="104" t="s">
        <v>56</v>
      </c>
      <c r="C7" s="182">
        <f>SUM(D7:D7)</f>
        <v>0</v>
      </c>
      <c r="D7" s="142">
        <v>0</v>
      </c>
      <c r="E7" s="406"/>
      <c r="F7" s="406"/>
      <c r="G7" s="406"/>
      <c r="H7" s="406"/>
      <c r="J7" s="92" t="s">
        <v>526</v>
      </c>
      <c r="N7" s="82"/>
    </row>
    <row r="8" spans="1:14" s="88" customFormat="1" ht="15.75" thickBot="1" x14ac:dyDescent="0.3">
      <c r="A8" s="80"/>
      <c r="B8" s="145" t="s">
        <v>747</v>
      </c>
      <c r="C8" s="182">
        <f>SUM(E8:H8)</f>
        <v>0</v>
      </c>
      <c r="D8" s="245"/>
      <c r="E8" s="79">
        <v>0</v>
      </c>
      <c r="F8" s="79">
        <v>0</v>
      </c>
      <c r="G8" s="79">
        <v>0</v>
      </c>
      <c r="H8" s="79">
        <v>0</v>
      </c>
      <c r="J8" s="92"/>
      <c r="N8" s="82"/>
    </row>
    <row r="9" spans="1:14" s="88" customFormat="1" ht="15.75" thickBot="1" x14ac:dyDescent="0.3">
      <c r="A9" s="80"/>
      <c r="B9" s="78" t="s">
        <v>57</v>
      </c>
      <c r="C9" s="369"/>
      <c r="D9" s="406"/>
      <c r="E9" s="369"/>
      <c r="F9" s="369"/>
      <c r="G9" s="369"/>
      <c r="H9" s="369"/>
      <c r="J9" s="93"/>
      <c r="N9" s="82"/>
    </row>
    <row r="10" spans="1:14" s="88" customFormat="1" ht="15.75" thickBot="1" x14ac:dyDescent="0.3">
      <c r="A10" s="80"/>
      <c r="B10" s="78" t="s">
        <v>691</v>
      </c>
      <c r="C10" s="182">
        <f t="shared" ref="C10:C17" si="0">SUM(E10:H10)</f>
        <v>0</v>
      </c>
      <c r="D10" s="245"/>
      <c r="E10" s="142">
        <v>0</v>
      </c>
      <c r="F10" s="142">
        <v>0</v>
      </c>
      <c r="G10" s="142">
        <v>0</v>
      </c>
      <c r="H10" s="142">
        <v>0</v>
      </c>
      <c r="J10" s="93"/>
      <c r="N10" s="82"/>
    </row>
    <row r="11" spans="1:14" s="88" customFormat="1" ht="15.75" thickBot="1" x14ac:dyDescent="0.3">
      <c r="A11" s="80"/>
      <c r="B11" s="78" t="s">
        <v>693</v>
      </c>
      <c r="C11" s="182">
        <f t="shared" si="0"/>
        <v>0</v>
      </c>
      <c r="D11" s="245"/>
      <c r="E11" s="142">
        <v>0</v>
      </c>
      <c r="F11" s="142">
        <v>0</v>
      </c>
      <c r="G11" s="142">
        <v>0</v>
      </c>
      <c r="H11" s="142">
        <v>0</v>
      </c>
      <c r="J11" s="93"/>
      <c r="N11" s="82"/>
    </row>
    <row r="12" spans="1:14" ht="15.75" thickBot="1" x14ac:dyDescent="0.3">
      <c r="B12" s="78" t="s">
        <v>283</v>
      </c>
      <c r="C12" s="182">
        <f t="shared" si="0"/>
        <v>0</v>
      </c>
      <c r="D12" s="245"/>
      <c r="E12" s="79">
        <v>0</v>
      </c>
      <c r="F12" s="79">
        <v>0</v>
      </c>
      <c r="G12" s="79">
        <v>0</v>
      </c>
      <c r="H12" s="79">
        <v>0</v>
      </c>
    </row>
    <row r="13" spans="1:14" ht="15.75" thickBot="1" x14ac:dyDescent="0.3">
      <c r="B13" s="104" t="s">
        <v>23</v>
      </c>
      <c r="C13" s="182">
        <f t="shared" si="0"/>
        <v>0</v>
      </c>
      <c r="D13" s="245"/>
      <c r="E13" s="79">
        <v>0</v>
      </c>
      <c r="F13" s="79">
        <v>0</v>
      </c>
      <c r="G13" s="79">
        <v>0</v>
      </c>
      <c r="H13" s="79">
        <v>0</v>
      </c>
    </row>
    <row r="14" spans="1:14" ht="15.75" thickBot="1" x14ac:dyDescent="0.3">
      <c r="B14" s="104" t="s">
        <v>326</v>
      </c>
      <c r="C14" s="182">
        <f t="shared" si="0"/>
        <v>0</v>
      </c>
      <c r="D14" s="245"/>
      <c r="E14" s="79">
        <v>0</v>
      </c>
      <c r="F14" s="79">
        <v>0</v>
      </c>
      <c r="G14" s="79">
        <v>0</v>
      </c>
      <c r="H14" s="79">
        <v>0</v>
      </c>
    </row>
    <row r="15" spans="1:14" ht="15.75" thickBot="1" x14ac:dyDescent="0.3">
      <c r="B15" s="104" t="s">
        <v>25</v>
      </c>
      <c r="C15" s="182">
        <f t="shared" si="0"/>
        <v>0</v>
      </c>
      <c r="D15" s="245"/>
      <c r="E15" s="79">
        <v>0</v>
      </c>
      <c r="F15" s="79">
        <v>0</v>
      </c>
      <c r="G15" s="79">
        <v>0</v>
      </c>
      <c r="H15" s="79">
        <v>0</v>
      </c>
    </row>
    <row r="16" spans="1:14" ht="15.75" thickBot="1" x14ac:dyDescent="0.3">
      <c r="B16" s="78" t="s">
        <v>291</v>
      </c>
      <c r="C16" s="182">
        <f t="shared" si="0"/>
        <v>0</v>
      </c>
      <c r="D16" s="245"/>
      <c r="E16" s="79">
        <v>0</v>
      </c>
      <c r="F16" s="79">
        <v>0</v>
      </c>
      <c r="G16" s="79">
        <v>0</v>
      </c>
      <c r="H16" s="79">
        <v>0</v>
      </c>
    </row>
    <row r="17" spans="1:10" ht="15.75" thickBot="1" x14ac:dyDescent="0.3">
      <c r="B17" s="104" t="s">
        <v>211</v>
      </c>
      <c r="C17" s="183">
        <f t="shared" si="0"/>
        <v>0</v>
      </c>
      <c r="D17" s="415"/>
      <c r="E17" s="142">
        <v>0</v>
      </c>
      <c r="F17" s="142">
        <v>0</v>
      </c>
      <c r="G17" s="142">
        <v>0</v>
      </c>
      <c r="H17" s="142">
        <v>0</v>
      </c>
    </row>
    <row r="18" spans="1:10" ht="15.75" thickBot="1" x14ac:dyDescent="0.3">
      <c r="B18" s="123" t="s">
        <v>154</v>
      </c>
      <c r="C18" s="184">
        <f t="shared" ref="C18" si="1">SUM(C6:C17)</f>
        <v>0</v>
      </c>
      <c r="D18" s="151">
        <f>SUM(D6:D7)</f>
        <v>0</v>
      </c>
      <c r="E18" s="151">
        <f>SUM(E8:E17)</f>
        <v>0</v>
      </c>
      <c r="F18" s="151">
        <f t="shared" ref="F18:H18" si="2">SUM(F8:F17)</f>
        <v>0</v>
      </c>
      <c r="G18" s="151">
        <f t="shared" si="2"/>
        <v>0</v>
      </c>
      <c r="H18" s="151">
        <f t="shared" si="2"/>
        <v>0</v>
      </c>
      <c r="J18" s="92" t="s">
        <v>198</v>
      </c>
    </row>
    <row r="19" spans="1:10" ht="8.1" customHeight="1" x14ac:dyDescent="0.25">
      <c r="B19" s="141"/>
      <c r="C19" s="141" t="s">
        <v>22</v>
      </c>
      <c r="D19" s="141"/>
      <c r="E19" s="141" t="s">
        <v>22</v>
      </c>
      <c r="F19" s="141" t="s">
        <v>22</v>
      </c>
      <c r="G19" s="141" t="s">
        <v>22</v>
      </c>
      <c r="H19" s="141" t="s">
        <v>22</v>
      </c>
    </row>
    <row r="20" spans="1:10" ht="20.100000000000001" customHeight="1" thickBot="1" x14ac:dyDescent="0.3">
      <c r="A20" s="83"/>
      <c r="B20" s="131" t="s">
        <v>49</v>
      </c>
      <c r="C20" s="85" t="s">
        <v>22</v>
      </c>
      <c r="D20" s="85"/>
      <c r="E20" s="85" t="s">
        <v>22</v>
      </c>
      <c r="F20" s="85" t="s">
        <v>22</v>
      </c>
      <c r="G20" s="85" t="s">
        <v>22</v>
      </c>
      <c r="H20" s="85" t="s">
        <v>22</v>
      </c>
    </row>
    <row r="21" spans="1:10" ht="15" customHeight="1" thickBot="1" x14ac:dyDescent="0.3">
      <c r="B21" s="145" t="s">
        <v>746</v>
      </c>
      <c r="C21" s="182">
        <f t="shared" ref="C21:C29" si="3">SUM(E21:H21)</f>
        <v>0</v>
      </c>
      <c r="D21" s="416"/>
      <c r="E21" s="79">
        <v>0</v>
      </c>
      <c r="F21" s="79">
        <v>0</v>
      </c>
      <c r="G21" s="79">
        <v>0</v>
      </c>
      <c r="H21" s="79">
        <v>0</v>
      </c>
    </row>
    <row r="22" spans="1:10" ht="15.75" thickBot="1" x14ac:dyDescent="0.3">
      <c r="B22" s="78" t="s">
        <v>155</v>
      </c>
      <c r="C22" s="369"/>
      <c r="D22" s="406"/>
      <c r="E22" s="369"/>
      <c r="F22" s="369"/>
      <c r="G22" s="369"/>
      <c r="H22" s="369"/>
    </row>
    <row r="23" spans="1:10" ht="15.75" thickBot="1" x14ac:dyDescent="0.3">
      <c r="B23" s="78" t="s">
        <v>691</v>
      </c>
      <c r="C23" s="182">
        <f t="shared" si="3"/>
        <v>0</v>
      </c>
      <c r="D23" s="245"/>
      <c r="E23" s="79">
        <v>0</v>
      </c>
      <c r="F23" s="79">
        <v>0</v>
      </c>
      <c r="G23" s="79">
        <v>0</v>
      </c>
      <c r="H23" s="79">
        <v>0</v>
      </c>
    </row>
    <row r="24" spans="1:10" ht="15.75" thickBot="1" x14ac:dyDescent="0.3">
      <c r="B24" s="78" t="s">
        <v>693</v>
      </c>
      <c r="C24" s="182">
        <f t="shared" si="3"/>
        <v>0</v>
      </c>
      <c r="D24" s="245"/>
      <c r="E24" s="79">
        <v>0</v>
      </c>
      <c r="F24" s="79">
        <v>0</v>
      </c>
      <c r="G24" s="79">
        <v>0</v>
      </c>
      <c r="H24" s="79">
        <v>0</v>
      </c>
    </row>
    <row r="25" spans="1:10" ht="15.75" thickBot="1" x14ac:dyDescent="0.3">
      <c r="B25" s="104" t="s">
        <v>26</v>
      </c>
      <c r="C25" s="182">
        <f t="shared" si="3"/>
        <v>0</v>
      </c>
      <c r="D25" s="245"/>
      <c r="E25" s="79">
        <v>0</v>
      </c>
      <c r="F25" s="79">
        <v>0</v>
      </c>
      <c r="G25" s="79">
        <v>0</v>
      </c>
      <c r="H25" s="79">
        <v>0</v>
      </c>
    </row>
    <row r="26" spans="1:10" ht="15.75" thickBot="1" x14ac:dyDescent="0.3">
      <c r="B26" s="104" t="s">
        <v>58</v>
      </c>
      <c r="C26" s="182">
        <f t="shared" si="3"/>
        <v>0</v>
      </c>
      <c r="D26" s="245"/>
      <c r="E26" s="79">
        <v>0</v>
      </c>
      <c r="F26" s="79">
        <v>0</v>
      </c>
      <c r="G26" s="79">
        <v>0</v>
      </c>
      <c r="H26" s="79">
        <v>0</v>
      </c>
    </row>
    <row r="27" spans="1:10" ht="15.75" thickBot="1" x14ac:dyDescent="0.3">
      <c r="B27" s="104" t="s">
        <v>156</v>
      </c>
      <c r="C27" s="182">
        <f t="shared" si="3"/>
        <v>0</v>
      </c>
      <c r="D27" s="245"/>
      <c r="E27" s="79">
        <v>0</v>
      </c>
      <c r="F27" s="79">
        <v>0</v>
      </c>
      <c r="G27" s="79">
        <v>0</v>
      </c>
      <c r="H27" s="79">
        <v>0</v>
      </c>
    </row>
    <row r="28" spans="1:10" ht="15.75" thickBot="1" x14ac:dyDescent="0.3">
      <c r="B28" s="104" t="s">
        <v>327</v>
      </c>
      <c r="C28" s="182">
        <f t="shared" si="3"/>
        <v>0</v>
      </c>
      <c r="D28" s="245"/>
      <c r="E28" s="79">
        <v>0</v>
      </c>
      <c r="F28" s="79">
        <v>0</v>
      </c>
      <c r="G28" s="79">
        <v>0</v>
      </c>
      <c r="H28" s="79">
        <v>0</v>
      </c>
    </row>
    <row r="29" spans="1:10" ht="15.75" thickBot="1" x14ac:dyDescent="0.3">
      <c r="B29" s="104" t="s">
        <v>212</v>
      </c>
      <c r="C29" s="186">
        <f t="shared" si="3"/>
        <v>0</v>
      </c>
      <c r="D29" s="415"/>
      <c r="E29" s="142">
        <v>0</v>
      </c>
      <c r="F29" s="142">
        <v>0</v>
      </c>
      <c r="G29" s="142">
        <v>0</v>
      </c>
      <c r="H29" s="142">
        <v>0</v>
      </c>
    </row>
    <row r="30" spans="1:10" ht="15" customHeight="1" thickBot="1" x14ac:dyDescent="0.3">
      <c r="B30" s="123" t="s">
        <v>157</v>
      </c>
      <c r="C30" s="187">
        <f>SUM(C21:C29)</f>
        <v>0</v>
      </c>
      <c r="D30" s="398"/>
      <c r="E30" s="151">
        <f>SUM(E21:E29)</f>
        <v>0</v>
      </c>
      <c r="F30" s="151">
        <f>SUM(F21:F29)</f>
        <v>0</v>
      </c>
      <c r="G30" s="151">
        <f>SUM(G21:G29)</f>
        <v>0</v>
      </c>
      <c r="H30" s="151">
        <f>SUM(H21:H29)</f>
        <v>0</v>
      </c>
      <c r="J30" s="92" t="s">
        <v>198</v>
      </c>
    </row>
    <row r="31" spans="1:10" ht="8.1" customHeight="1" x14ac:dyDescent="0.25">
      <c r="B31" s="141"/>
      <c r="C31" s="185"/>
      <c r="D31" s="245"/>
      <c r="E31" s="245"/>
      <c r="F31" s="245"/>
      <c r="G31" s="245"/>
      <c r="H31" s="245"/>
    </row>
    <row r="32" spans="1:10" ht="20.100000000000001" customHeight="1" thickBot="1" x14ac:dyDescent="0.3">
      <c r="B32" s="144" t="s">
        <v>183</v>
      </c>
      <c r="C32" s="188">
        <f>C18-C30</f>
        <v>0</v>
      </c>
      <c r="D32" s="404"/>
      <c r="E32" s="448"/>
      <c r="F32" s="448"/>
      <c r="G32" s="448"/>
      <c r="H32" s="448"/>
    </row>
    <row r="33" spans="1:14" x14ac:dyDescent="0.25">
      <c r="B33" s="143"/>
      <c r="C33" s="84"/>
      <c r="D33" s="84"/>
      <c r="E33" s="84"/>
      <c r="F33" s="84"/>
      <c r="G33" s="84"/>
      <c r="H33" s="84"/>
    </row>
    <row r="34" spans="1:14" ht="20.100000000000001" customHeight="1" thickBot="1" x14ac:dyDescent="0.3">
      <c r="B34" s="146" t="s">
        <v>184</v>
      </c>
      <c r="C34" s="147"/>
      <c r="D34" s="147"/>
      <c r="E34" s="147"/>
      <c r="F34" s="147"/>
      <c r="G34" s="147"/>
      <c r="H34" s="147"/>
    </row>
    <row r="35" spans="1:14" ht="15.75" thickBot="1" x14ac:dyDescent="0.3">
      <c r="B35" s="104" t="s">
        <v>182</v>
      </c>
      <c r="C35" s="182">
        <f>SUM(D35:D35)</f>
        <v>0</v>
      </c>
      <c r="D35" s="142">
        <v>0</v>
      </c>
      <c r="E35" s="445"/>
      <c r="F35" s="445"/>
      <c r="G35" s="445"/>
      <c r="H35" s="445"/>
    </row>
    <row r="36" spans="1:14" ht="15.75" thickBot="1" x14ac:dyDescent="0.3">
      <c r="B36" s="104" t="s">
        <v>185</v>
      </c>
      <c r="C36" s="182">
        <f t="shared" ref="C36:C37" si="4">SUM(D36:D36)</f>
        <v>0</v>
      </c>
      <c r="D36" s="142">
        <v>0</v>
      </c>
      <c r="E36" s="446"/>
      <c r="F36" s="446"/>
      <c r="G36" s="446"/>
      <c r="H36" s="446"/>
    </row>
    <row r="37" spans="1:14" ht="15.75" thickBot="1" x14ac:dyDescent="0.3">
      <c r="B37" s="104" t="s">
        <v>186</v>
      </c>
      <c r="C37" s="183">
        <f t="shared" si="4"/>
        <v>0</v>
      </c>
      <c r="D37" s="142">
        <v>0</v>
      </c>
      <c r="E37" s="447"/>
      <c r="F37" s="447"/>
      <c r="G37" s="447"/>
      <c r="H37" s="447"/>
    </row>
    <row r="38" spans="1:14" ht="8.1" customHeight="1" x14ac:dyDescent="0.25">
      <c r="B38" s="143"/>
      <c r="C38" s="186"/>
      <c r="D38" s="402"/>
      <c r="E38" s="245"/>
      <c r="F38" s="245"/>
      <c r="G38" s="245"/>
      <c r="H38" s="245"/>
    </row>
    <row r="39" spans="1:14" ht="20.100000000000001" customHeight="1" thickBot="1" x14ac:dyDescent="0.3">
      <c r="B39" s="144" t="s">
        <v>187</v>
      </c>
      <c r="C39" s="188">
        <f>SUM(C35:C38)</f>
        <v>0</v>
      </c>
      <c r="D39" s="401">
        <f>SUM(D35:D38)</f>
        <v>0</v>
      </c>
      <c r="E39" s="448"/>
      <c r="F39" s="448"/>
      <c r="G39" s="448"/>
      <c r="H39" s="448"/>
      <c r="J39" s="92" t="s">
        <v>198</v>
      </c>
    </row>
    <row r="40" spans="1:14" x14ac:dyDescent="0.25">
      <c r="B40" s="143"/>
      <c r="C40" s="142"/>
      <c r="D40" s="142"/>
      <c r="E40" s="142"/>
      <c r="F40" s="142"/>
      <c r="G40" s="142"/>
      <c r="H40" s="142"/>
    </row>
    <row r="41" spans="1:14" ht="20.100000000000001" customHeight="1" thickBot="1" x14ac:dyDescent="0.3">
      <c r="A41" s="131"/>
      <c r="B41" s="131" t="s">
        <v>263</v>
      </c>
      <c r="C41" s="85"/>
      <c r="D41" s="85"/>
      <c r="E41" s="85"/>
      <c r="F41" s="85"/>
      <c r="G41" s="85"/>
      <c r="H41" s="85"/>
    </row>
    <row r="42" spans="1:14" s="88" customFormat="1" ht="20.100000000000001" customHeight="1" thickBot="1" x14ac:dyDescent="0.3">
      <c r="A42" s="85"/>
      <c r="B42" s="131" t="s">
        <v>7</v>
      </c>
      <c r="C42" s="85"/>
      <c r="D42" s="85"/>
      <c r="E42" s="85"/>
      <c r="F42" s="85"/>
      <c r="G42" s="85"/>
      <c r="H42" s="85"/>
      <c r="J42" s="93"/>
      <c r="N42" s="82"/>
    </row>
    <row r="43" spans="1:14" ht="15.75" thickBot="1" x14ac:dyDescent="0.3">
      <c r="B43" s="104" t="s">
        <v>52</v>
      </c>
      <c r="C43" s="182">
        <f t="shared" ref="C43:C46" si="5">SUM(E43:H43)</f>
        <v>0</v>
      </c>
      <c r="D43" s="416"/>
      <c r="E43" s="79">
        <v>0</v>
      </c>
      <c r="F43" s="79">
        <v>0</v>
      </c>
      <c r="G43" s="79">
        <v>0</v>
      </c>
      <c r="H43" s="79">
        <v>0</v>
      </c>
    </row>
    <row r="44" spans="1:14" ht="15.75" thickBot="1" x14ac:dyDescent="0.3">
      <c r="B44" s="104" t="s">
        <v>214</v>
      </c>
      <c r="C44" s="182">
        <f t="shared" si="5"/>
        <v>0</v>
      </c>
      <c r="D44" s="245"/>
      <c r="E44" s="79">
        <v>0</v>
      </c>
      <c r="F44" s="79">
        <v>0</v>
      </c>
      <c r="G44" s="79">
        <v>0</v>
      </c>
      <c r="H44" s="79">
        <v>0</v>
      </c>
    </row>
    <row r="45" spans="1:14" ht="15.75" thickBot="1" x14ac:dyDescent="0.3">
      <c r="B45" s="104" t="s">
        <v>215</v>
      </c>
      <c r="C45" s="182">
        <f t="shared" si="5"/>
        <v>0</v>
      </c>
      <c r="D45" s="245"/>
      <c r="E45" s="79">
        <v>0</v>
      </c>
      <c r="F45" s="79">
        <v>0</v>
      </c>
      <c r="G45" s="79">
        <v>0</v>
      </c>
      <c r="H45" s="79">
        <v>0</v>
      </c>
    </row>
    <row r="46" spans="1:14" ht="15.75" thickBot="1" x14ac:dyDescent="0.3">
      <c r="B46" s="104" t="s">
        <v>16</v>
      </c>
      <c r="C46" s="186">
        <f t="shared" si="5"/>
        <v>0</v>
      </c>
      <c r="D46" s="415"/>
      <c r="E46" s="142">
        <v>0</v>
      </c>
      <c r="F46" s="142">
        <v>0</v>
      </c>
      <c r="G46" s="142">
        <v>0</v>
      </c>
      <c r="H46" s="142">
        <v>0</v>
      </c>
    </row>
    <row r="47" spans="1:14" ht="15.75" thickBot="1" x14ac:dyDescent="0.3">
      <c r="B47" s="123" t="s">
        <v>199</v>
      </c>
      <c r="C47" s="187">
        <f>SUM(C43:C46)</f>
        <v>0</v>
      </c>
      <c r="D47" s="398"/>
      <c r="E47" s="151">
        <f>SUM(E43:E46)</f>
        <v>0</v>
      </c>
      <c r="F47" s="151">
        <f>SUM(F43:F46)</f>
        <v>0</v>
      </c>
      <c r="G47" s="151">
        <f>SUM(G43:G46)</f>
        <v>0</v>
      </c>
      <c r="H47" s="151">
        <f>SUM(H43:H46)</f>
        <v>0</v>
      </c>
      <c r="J47" s="92" t="s">
        <v>198</v>
      </c>
    </row>
    <row r="48" spans="1:14" ht="8.1" customHeight="1" x14ac:dyDescent="0.25">
      <c r="B48" s="143"/>
      <c r="C48" s="142"/>
      <c r="D48" s="142"/>
      <c r="E48" s="142"/>
      <c r="F48" s="142"/>
      <c r="G48" s="142"/>
      <c r="H48" s="142"/>
    </row>
    <row r="49" spans="1:14" s="88" customFormat="1" ht="20.100000000000001" customHeight="1" thickBot="1" x14ac:dyDescent="0.3">
      <c r="A49" s="85"/>
      <c r="B49" s="131" t="s">
        <v>10</v>
      </c>
      <c r="C49" s="85"/>
      <c r="D49" s="85"/>
      <c r="E49" s="85"/>
      <c r="F49" s="85"/>
      <c r="G49" s="85"/>
      <c r="H49" s="85"/>
      <c r="J49" s="93"/>
      <c r="N49" s="82"/>
    </row>
    <row r="50" spans="1:14" ht="15.75" thickBot="1" x14ac:dyDescent="0.3">
      <c r="B50" s="104" t="s">
        <v>219</v>
      </c>
      <c r="C50" s="182">
        <f t="shared" ref="C50:C55" si="6">SUM(E50:H50)</f>
        <v>0</v>
      </c>
      <c r="D50" s="416"/>
      <c r="E50" s="79">
        <v>0</v>
      </c>
      <c r="F50" s="79">
        <v>0</v>
      </c>
      <c r="G50" s="79">
        <v>0</v>
      </c>
      <c r="H50" s="79">
        <v>0</v>
      </c>
    </row>
    <row r="51" spans="1:14" ht="15.75" thickBot="1" x14ac:dyDescent="0.3">
      <c r="B51" s="104" t="s">
        <v>19</v>
      </c>
      <c r="C51" s="182">
        <f t="shared" si="6"/>
        <v>0</v>
      </c>
      <c r="D51" s="245"/>
      <c r="E51" s="79">
        <v>0</v>
      </c>
      <c r="F51" s="79">
        <v>0</v>
      </c>
      <c r="G51" s="79">
        <v>0</v>
      </c>
      <c r="H51" s="79">
        <v>0</v>
      </c>
    </row>
    <row r="52" spans="1:14" ht="15.75" thickBot="1" x14ac:dyDescent="0.3">
      <c r="B52" s="104" t="s">
        <v>220</v>
      </c>
      <c r="C52" s="182">
        <f t="shared" si="6"/>
        <v>0</v>
      </c>
      <c r="D52" s="245"/>
      <c r="E52" s="79">
        <v>0</v>
      </c>
      <c r="F52" s="79">
        <v>0</v>
      </c>
      <c r="G52" s="79">
        <v>0</v>
      </c>
      <c r="H52" s="79">
        <v>0</v>
      </c>
    </row>
    <row r="53" spans="1:14" ht="15.75" thickBot="1" x14ac:dyDescent="0.3">
      <c r="B53" s="104" t="s">
        <v>148</v>
      </c>
      <c r="C53" s="182">
        <f t="shared" si="6"/>
        <v>0</v>
      </c>
      <c r="D53" s="245"/>
      <c r="E53" s="79">
        <v>0</v>
      </c>
      <c r="F53" s="79">
        <v>0</v>
      </c>
      <c r="G53" s="79">
        <v>0</v>
      </c>
      <c r="H53" s="79">
        <v>0</v>
      </c>
    </row>
    <row r="54" spans="1:14" ht="15.75" thickBot="1" x14ac:dyDescent="0.3">
      <c r="B54" s="104" t="s">
        <v>221</v>
      </c>
      <c r="C54" s="182">
        <f t="shared" si="6"/>
        <v>0</v>
      </c>
      <c r="D54" s="245"/>
      <c r="E54" s="79">
        <v>0</v>
      </c>
      <c r="F54" s="79">
        <v>0</v>
      </c>
      <c r="G54" s="79">
        <v>0</v>
      </c>
      <c r="H54" s="79">
        <v>0</v>
      </c>
    </row>
    <row r="55" spans="1:14" ht="15.75" thickBot="1" x14ac:dyDescent="0.3">
      <c r="B55" s="104" t="s">
        <v>17</v>
      </c>
      <c r="C55" s="186">
        <f t="shared" si="6"/>
        <v>0</v>
      </c>
      <c r="D55" s="415"/>
      <c r="E55" s="142">
        <v>0</v>
      </c>
      <c r="F55" s="142">
        <v>0</v>
      </c>
      <c r="G55" s="142">
        <v>0</v>
      </c>
      <c r="H55" s="142">
        <v>0</v>
      </c>
    </row>
    <row r="56" spans="1:14" ht="15.75" thickBot="1" x14ac:dyDescent="0.3">
      <c r="B56" s="123" t="s">
        <v>216</v>
      </c>
      <c r="C56" s="187">
        <f>SUM(C50:C55)</f>
        <v>0</v>
      </c>
      <c r="D56" s="398"/>
      <c r="E56" s="151">
        <f>SUM(E50:E55)</f>
        <v>0</v>
      </c>
      <c r="F56" s="151">
        <f>SUM(F50:F55)</f>
        <v>0</v>
      </c>
      <c r="G56" s="151">
        <f>SUM(G50:G55)</f>
        <v>0</v>
      </c>
      <c r="H56" s="151">
        <f>SUM(H50:H55)</f>
        <v>0</v>
      </c>
      <c r="J56" s="92" t="s">
        <v>198</v>
      </c>
    </row>
    <row r="57" spans="1:14" ht="8.1" customHeight="1" x14ac:dyDescent="0.25">
      <c r="B57" s="152"/>
      <c r="C57" s="189"/>
      <c r="D57" s="399"/>
      <c r="E57" s="153"/>
      <c r="F57" s="153"/>
      <c r="G57" s="153"/>
      <c r="H57" s="153"/>
    </row>
    <row r="58" spans="1:14" ht="15.75" thickBot="1" x14ac:dyDescent="0.3">
      <c r="B58" s="123" t="s">
        <v>217</v>
      </c>
      <c r="C58" s="190">
        <f>C47-C56</f>
        <v>0</v>
      </c>
      <c r="D58" s="400"/>
      <c r="E58" s="154">
        <f>E47-E56</f>
        <v>0</v>
      </c>
      <c r="F58" s="154">
        <f>F47-F56</f>
        <v>0</v>
      </c>
      <c r="G58" s="154">
        <f>G47-G56</f>
        <v>0</v>
      </c>
      <c r="H58" s="154">
        <f>H47-H56</f>
        <v>0</v>
      </c>
      <c r="J58" s="92" t="s">
        <v>198</v>
      </c>
    </row>
    <row r="59" spans="1:14" ht="8.1" customHeight="1" x14ac:dyDescent="0.25">
      <c r="B59" s="143"/>
      <c r="C59" s="186"/>
      <c r="D59" s="245"/>
      <c r="E59" s="142"/>
      <c r="F59" s="142"/>
      <c r="G59" s="142"/>
      <c r="H59" s="142"/>
    </row>
    <row r="60" spans="1:14" ht="15.75" thickBot="1" x14ac:dyDescent="0.3">
      <c r="B60" s="104" t="s">
        <v>218</v>
      </c>
      <c r="C60" s="182">
        <f t="shared" ref="C60:C62" si="7">SUM(E60:H60)</f>
        <v>0</v>
      </c>
      <c r="D60" s="245"/>
      <c r="E60" s="79">
        <v>0</v>
      </c>
      <c r="F60" s="79">
        <v>0</v>
      </c>
      <c r="G60" s="79">
        <v>0</v>
      </c>
      <c r="H60" s="79">
        <v>0</v>
      </c>
    </row>
    <row r="61" spans="1:14" ht="15.75" thickBot="1" x14ac:dyDescent="0.3">
      <c r="B61" s="104" t="s">
        <v>222</v>
      </c>
      <c r="C61" s="182">
        <f t="shared" si="7"/>
        <v>0</v>
      </c>
      <c r="D61" s="245"/>
      <c r="E61" s="79">
        <v>0</v>
      </c>
      <c r="F61" s="79">
        <v>0</v>
      </c>
      <c r="G61" s="79">
        <v>0</v>
      </c>
      <c r="H61" s="79">
        <v>0</v>
      </c>
    </row>
    <row r="62" spans="1:14" ht="15.75" thickBot="1" x14ac:dyDescent="0.3">
      <c r="B62" s="104" t="s">
        <v>223</v>
      </c>
      <c r="C62" s="183">
        <f t="shared" si="7"/>
        <v>0</v>
      </c>
      <c r="D62" s="415"/>
      <c r="E62" s="148">
        <v>0</v>
      </c>
      <c r="F62" s="148">
        <v>0</v>
      </c>
      <c r="G62" s="148">
        <v>0</v>
      </c>
      <c r="H62" s="148">
        <v>0</v>
      </c>
    </row>
    <row r="63" spans="1:14" ht="8.1" customHeight="1" x14ac:dyDescent="0.25">
      <c r="B63" s="143"/>
      <c r="C63" s="186"/>
      <c r="D63" s="245"/>
      <c r="E63" s="142"/>
      <c r="F63" s="142"/>
      <c r="G63" s="142"/>
      <c r="H63" s="142"/>
    </row>
    <row r="64" spans="1:14" ht="15.75" thickBot="1" x14ac:dyDescent="0.3">
      <c r="B64" s="123" t="s">
        <v>653</v>
      </c>
      <c r="C64" s="190">
        <f>C58-C60-C61+C62</f>
        <v>0</v>
      </c>
      <c r="D64" s="400"/>
      <c r="E64" s="154">
        <f>E58-E60-E61+E62</f>
        <v>0</v>
      </c>
      <c r="F64" s="154">
        <f>F58-F60-F61+F62</f>
        <v>0</v>
      </c>
      <c r="G64" s="154">
        <f>G58-G60-G61+G62</f>
        <v>0</v>
      </c>
      <c r="H64" s="154">
        <f>H58-H60-H61+H62</f>
        <v>0</v>
      </c>
      <c r="J64" s="92" t="s">
        <v>198</v>
      </c>
    </row>
    <row r="65" spans="1:14" x14ac:dyDescent="0.25">
      <c r="B65" s="143"/>
      <c r="C65" s="142"/>
      <c r="D65" s="142"/>
      <c r="E65" s="142"/>
      <c r="F65" s="142"/>
      <c r="G65" s="142"/>
      <c r="H65" s="142"/>
    </row>
    <row r="66" spans="1:14" s="88" customFormat="1" ht="20.100000000000001" customHeight="1" thickBot="1" x14ac:dyDescent="0.3">
      <c r="A66" s="85"/>
      <c r="B66" s="131" t="s">
        <v>438</v>
      </c>
      <c r="C66" s="85"/>
      <c r="D66" s="85"/>
      <c r="E66" s="85"/>
      <c r="F66" s="85"/>
      <c r="G66" s="85"/>
      <c r="H66" s="85"/>
      <c r="J66" s="93"/>
      <c r="N66" s="82"/>
    </row>
    <row r="67" spans="1:14" ht="15.75" thickBot="1" x14ac:dyDescent="0.3">
      <c r="B67" s="150" t="s">
        <v>440</v>
      </c>
      <c r="C67" s="79">
        <v>0</v>
      </c>
      <c r="D67" s="445"/>
      <c r="E67" s="445"/>
      <c r="F67" s="445"/>
      <c r="G67" s="445"/>
      <c r="H67" s="445"/>
      <c r="J67" s="92" t="s">
        <v>526</v>
      </c>
    </row>
    <row r="68" spans="1:14" ht="15.75" thickBot="1" x14ac:dyDescent="0.3">
      <c r="B68" s="150" t="s">
        <v>441</v>
      </c>
      <c r="C68" s="79">
        <v>0</v>
      </c>
      <c r="D68" s="449"/>
      <c r="E68" s="449"/>
      <c r="F68" s="449"/>
      <c r="G68" s="449"/>
      <c r="H68" s="449"/>
      <c r="J68" s="92" t="s">
        <v>526</v>
      </c>
    </row>
    <row r="69" spans="1:14" x14ac:dyDescent="0.25">
      <c r="B69" s="143"/>
      <c r="C69" s="142"/>
      <c r="D69" s="142"/>
      <c r="E69" s="142"/>
      <c r="F69" s="142"/>
      <c r="G69" s="142"/>
      <c r="H69" s="142"/>
    </row>
    <row r="70" spans="1:14" s="88" customFormat="1" ht="20.100000000000001" customHeight="1" thickBot="1" x14ac:dyDescent="0.3">
      <c r="A70" s="85"/>
      <c r="B70" s="131" t="s">
        <v>195</v>
      </c>
      <c r="C70" s="85"/>
      <c r="D70" s="85"/>
      <c r="E70" s="85"/>
      <c r="F70" s="85"/>
      <c r="G70" s="85"/>
      <c r="H70" s="85"/>
      <c r="J70" s="93"/>
      <c r="N70" s="82"/>
    </row>
    <row r="71" spans="1:14" ht="15.75" thickBot="1" x14ac:dyDescent="0.3">
      <c r="B71" s="150" t="s">
        <v>196</v>
      </c>
      <c r="C71" s="370" t="e">
        <f>(C6+C7)/(C30-C8-C28)</f>
        <v>#DIV/0!</v>
      </c>
      <c r="D71" s="450"/>
      <c r="E71" s="450"/>
      <c r="F71" s="450"/>
      <c r="G71" s="450"/>
      <c r="H71" s="450"/>
    </row>
    <row r="72" spans="1:14" ht="15.75" thickBot="1" x14ac:dyDescent="0.3">
      <c r="B72" s="150" t="s">
        <v>197</v>
      </c>
      <c r="C72" s="370" t="e">
        <f>(C32-C16)/(C18-C16)</f>
        <v>#DIV/0!</v>
      </c>
      <c r="D72" s="451"/>
      <c r="E72" s="451"/>
      <c r="F72" s="451"/>
      <c r="G72" s="451"/>
      <c r="H72" s="451"/>
    </row>
    <row r="76" spans="1:14" x14ac:dyDescent="0.25">
      <c r="B76" s="403"/>
    </row>
  </sheetData>
  <mergeCells count="5">
    <mergeCell ref="E35:H37"/>
    <mergeCell ref="E39:H39"/>
    <mergeCell ref="E32:H32"/>
    <mergeCell ref="D67:H68"/>
    <mergeCell ref="D71:H72"/>
  </mergeCells>
  <hyperlinks>
    <hyperlink ref="A1" location="Cover!A1" display="&lt;&lt; Back" xr:uid="{00000000-0004-0000-0100-000000000000}"/>
  </hyperlinks>
  <pageMargins left="0.7" right="0.7" top="0.75" bottom="0.75" header="0.3" footer="0.3"/>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J35"/>
  <sheetViews>
    <sheetView zoomScale="85" zoomScaleNormal="85" workbookViewId="0">
      <selection activeCell="B31" sqref="B31"/>
    </sheetView>
  </sheetViews>
  <sheetFormatPr defaultColWidth="25.7109375" defaultRowHeight="15" x14ac:dyDescent="0.25"/>
  <cols>
    <col min="1" max="1" width="2.7109375" style="163" customWidth="1"/>
    <col min="2" max="2" width="65.5703125" style="163" customWidth="1"/>
    <col min="3" max="3" width="25.7109375" style="163"/>
    <col min="4" max="4" width="1.5703125" style="163" customWidth="1"/>
    <col min="5" max="5" width="25.7109375" style="92"/>
    <col min="6" max="16384" width="25.7109375" style="163"/>
  </cols>
  <sheetData>
    <row r="1" spans="1:10" ht="39.950000000000003" customHeight="1" x14ac:dyDescent="0.25">
      <c r="A1" s="47" t="s">
        <v>85</v>
      </c>
      <c r="B1" s="453" t="s">
        <v>501</v>
      </c>
      <c r="C1" s="453"/>
      <c r="J1" s="82"/>
    </row>
    <row r="2" spans="1:10" x14ac:dyDescent="0.25">
      <c r="C2" s="159" t="s">
        <v>240</v>
      </c>
      <c r="J2" s="82"/>
    </row>
    <row r="3" spans="1:10" ht="20.100000000000001" customHeight="1" thickBot="1" x14ac:dyDescent="0.3">
      <c r="A3" s="46"/>
      <c r="B3" s="118" t="s">
        <v>7</v>
      </c>
      <c r="C3" s="50"/>
      <c r="J3" s="82"/>
    </row>
    <row r="4" spans="1:10" ht="15.75" customHeight="1" thickBot="1" x14ac:dyDescent="0.3">
      <c r="B4" s="3" t="s">
        <v>241</v>
      </c>
      <c r="C4" s="105">
        <v>0</v>
      </c>
      <c r="J4" s="82"/>
    </row>
    <row r="5" spans="1:10" ht="15.75" customHeight="1" thickBot="1" x14ac:dyDescent="0.3">
      <c r="B5" s="3" t="s">
        <v>242</v>
      </c>
      <c r="C5" s="105">
        <v>0</v>
      </c>
      <c r="J5" s="82"/>
    </row>
    <row r="6" spans="1:10" ht="15.75" customHeight="1" thickBot="1" x14ac:dyDescent="0.3">
      <c r="B6" s="4" t="s">
        <v>16</v>
      </c>
      <c r="C6" s="107">
        <v>0</v>
      </c>
      <c r="J6" s="82"/>
    </row>
    <row r="7" spans="1:10" ht="15.75" customHeight="1" thickBot="1" x14ac:dyDescent="0.3">
      <c r="B7" s="112" t="s">
        <v>92</v>
      </c>
      <c r="C7" s="162">
        <f>SUM(C4:C6)</f>
        <v>0</v>
      </c>
      <c r="E7" s="92" t="s">
        <v>198</v>
      </c>
      <c r="J7" s="82"/>
    </row>
    <row r="8" spans="1:10" ht="8.1" customHeight="1" x14ac:dyDescent="0.25">
      <c r="J8" s="82"/>
    </row>
    <row r="9" spans="1:10" ht="20.100000000000001" customHeight="1" thickBot="1" x14ac:dyDescent="0.3">
      <c r="A9" s="46"/>
      <c r="B9" s="118" t="s">
        <v>10</v>
      </c>
      <c r="C9" s="50"/>
      <c r="J9" s="82"/>
    </row>
    <row r="10" spans="1:10" ht="15.75" thickBot="1" x14ac:dyDescent="0.3">
      <c r="B10" s="4" t="s">
        <v>110</v>
      </c>
      <c r="C10" s="105">
        <v>0</v>
      </c>
      <c r="J10" s="82"/>
    </row>
    <row r="11" spans="1:10" ht="15.75" thickBot="1" x14ac:dyDescent="0.3">
      <c r="B11" s="104" t="s">
        <v>272</v>
      </c>
      <c r="C11" s="105">
        <v>0</v>
      </c>
      <c r="J11" s="82"/>
    </row>
    <row r="12" spans="1:10" ht="15.75" thickBot="1" x14ac:dyDescent="0.3">
      <c r="B12" s="104" t="s">
        <v>243</v>
      </c>
      <c r="C12" s="105">
        <v>0</v>
      </c>
      <c r="J12" s="82"/>
    </row>
    <row r="13" spans="1:10" ht="15.75" thickBot="1" x14ac:dyDescent="0.3">
      <c r="B13" s="104" t="s">
        <v>111</v>
      </c>
      <c r="C13" s="105">
        <v>0</v>
      </c>
      <c r="J13" s="82"/>
    </row>
    <row r="14" spans="1:10" ht="15.75" thickBot="1" x14ac:dyDescent="0.3">
      <c r="B14" s="104" t="s">
        <v>244</v>
      </c>
      <c r="C14" s="105">
        <v>0</v>
      </c>
      <c r="J14" s="82"/>
    </row>
    <row r="15" spans="1:10" ht="15.75" thickBot="1" x14ac:dyDescent="0.3">
      <c r="B15" s="104" t="s">
        <v>479</v>
      </c>
      <c r="C15" s="105">
        <v>0</v>
      </c>
      <c r="J15" s="82"/>
    </row>
    <row r="16" spans="1:10" ht="15.75" thickBot="1" x14ac:dyDescent="0.3">
      <c r="B16" s="104" t="s">
        <v>480</v>
      </c>
      <c r="C16" s="105">
        <v>0</v>
      </c>
      <c r="J16" s="82"/>
    </row>
    <row r="17" spans="1:10" ht="15.75" thickBot="1" x14ac:dyDescent="0.3">
      <c r="B17" s="104" t="s">
        <v>481</v>
      </c>
      <c r="C17" s="105">
        <v>0</v>
      </c>
      <c r="J17" s="82"/>
    </row>
    <row r="18" spans="1:10" ht="15.75" thickBot="1" x14ac:dyDescent="0.3">
      <c r="B18" s="4" t="s">
        <v>245</v>
      </c>
      <c r="C18" s="105">
        <v>0</v>
      </c>
      <c r="J18" s="82"/>
    </row>
    <row r="19" spans="1:10" ht="15.75" thickBot="1" x14ac:dyDescent="0.3">
      <c r="B19" s="4" t="s">
        <v>17</v>
      </c>
      <c r="C19" s="107">
        <v>0</v>
      </c>
      <c r="J19" s="82"/>
    </row>
    <row r="20" spans="1:10" s="121" customFormat="1" ht="15.75" thickBot="1" x14ac:dyDescent="0.3">
      <c r="B20" s="5" t="s">
        <v>108</v>
      </c>
      <c r="C20" s="162">
        <f>SUM(C10:C19)</f>
        <v>0</v>
      </c>
      <c r="E20" s="92" t="s">
        <v>198</v>
      </c>
      <c r="J20" s="82"/>
    </row>
    <row r="21" spans="1:10" ht="8.1" customHeight="1" x14ac:dyDescent="0.25">
      <c r="J21" s="82"/>
    </row>
    <row r="22" spans="1:10" ht="20.100000000000001" customHeight="1" thickBot="1" x14ac:dyDescent="0.3">
      <c r="A22" s="46"/>
      <c r="B22" s="118" t="s">
        <v>106</v>
      </c>
      <c r="C22" s="115">
        <f>C7-C20</f>
        <v>0</v>
      </c>
      <c r="D22" s="54"/>
      <c r="E22" s="92" t="s">
        <v>198</v>
      </c>
      <c r="J22" s="82"/>
    </row>
    <row r="23" spans="1:10" ht="20.100000000000001" customHeight="1" x14ac:dyDescent="0.25">
      <c r="D23" s="54"/>
      <c r="J23" s="82"/>
    </row>
    <row r="24" spans="1:10" ht="20.100000000000001" customHeight="1" x14ac:dyDescent="0.25">
      <c r="D24" s="54"/>
      <c r="J24" s="82"/>
    </row>
    <row r="25" spans="1:10" ht="20.100000000000001" customHeight="1" x14ac:dyDescent="0.25">
      <c r="A25" s="230"/>
      <c r="B25" s="231"/>
      <c r="C25" s="234" t="s">
        <v>240</v>
      </c>
      <c r="D25" s="231"/>
      <c r="E25" s="233" t="s">
        <v>143</v>
      </c>
      <c r="F25" s="233" t="s">
        <v>143</v>
      </c>
      <c r="J25" s="82"/>
    </row>
    <row r="26" spans="1:10" ht="15" customHeight="1" x14ac:dyDescent="0.25">
      <c r="J26" s="82"/>
    </row>
    <row r="27" spans="1:10" ht="15" customHeight="1" x14ac:dyDescent="0.25">
      <c r="B27" s="122" t="s">
        <v>248</v>
      </c>
      <c r="C27" s="106"/>
      <c r="J27" s="82"/>
    </row>
    <row r="28" spans="1:10" s="92" customFormat="1" ht="15.75" thickBot="1" x14ac:dyDescent="0.3">
      <c r="B28" s="205" t="s">
        <v>246</v>
      </c>
      <c r="C28" s="206">
        <v>0</v>
      </c>
      <c r="J28" s="82"/>
    </row>
    <row r="29" spans="1:10" s="92" customFormat="1" ht="8.1" customHeight="1" thickBot="1" x14ac:dyDescent="0.3">
      <c r="B29" s="205"/>
      <c r="C29" s="206"/>
      <c r="J29" s="82"/>
    </row>
    <row r="30" spans="1:10" s="92" customFormat="1" ht="15.75" thickBot="1" x14ac:dyDescent="0.3">
      <c r="B30" s="205" t="s">
        <v>249</v>
      </c>
      <c r="C30" s="412">
        <f t="shared" ref="C30:C31" si="0">SUM(E30:F30)</f>
        <v>0</v>
      </c>
      <c r="E30" s="207">
        <v>0</v>
      </c>
      <c r="F30" s="207">
        <v>0</v>
      </c>
      <c r="G30" s="92" t="s">
        <v>293</v>
      </c>
      <c r="J30" s="82"/>
    </row>
    <row r="31" spans="1:10" s="92" customFormat="1" ht="15.75" thickBot="1" x14ac:dyDescent="0.3">
      <c r="B31" s="205" t="s">
        <v>799</v>
      </c>
      <c r="C31" s="412">
        <f t="shared" si="0"/>
        <v>0</v>
      </c>
      <c r="E31" s="207">
        <v>0</v>
      </c>
      <c r="F31" s="207">
        <v>0</v>
      </c>
      <c r="G31" s="92" t="s">
        <v>293</v>
      </c>
      <c r="J31" s="82"/>
    </row>
    <row r="32" spans="1:10" s="92" customFormat="1" ht="15.75" thickBot="1" x14ac:dyDescent="0.3">
      <c r="B32" s="432" t="s">
        <v>768</v>
      </c>
      <c r="C32" s="207"/>
      <c r="J32" s="82"/>
    </row>
    <row r="33" spans="2:10" s="92" customFormat="1" ht="15.75" thickBot="1" x14ac:dyDescent="0.3">
      <c r="B33" s="414" t="s">
        <v>250</v>
      </c>
      <c r="C33" s="412">
        <f>SUM(E33:F33)</f>
        <v>0</v>
      </c>
      <c r="E33" s="207">
        <v>0</v>
      </c>
      <c r="F33" s="207">
        <v>0</v>
      </c>
      <c r="G33" s="92" t="s">
        <v>293</v>
      </c>
      <c r="J33" s="82"/>
    </row>
    <row r="34" spans="2:10" s="92" customFormat="1" ht="15.75" thickBot="1" x14ac:dyDescent="0.3">
      <c r="B34" s="414" t="s">
        <v>251</v>
      </c>
      <c r="C34" s="412">
        <f>SUM(E34:F34)</f>
        <v>0</v>
      </c>
      <c r="E34" s="412">
        <v>0</v>
      </c>
      <c r="F34" s="412">
        <v>0</v>
      </c>
      <c r="G34" s="92" t="s">
        <v>293</v>
      </c>
      <c r="J34" s="82"/>
    </row>
    <row r="35" spans="2:10" ht="15.75" thickBot="1" x14ac:dyDescent="0.3">
      <c r="B35" s="431" t="s">
        <v>769</v>
      </c>
      <c r="C35" s="413">
        <f>SUM(C33:C34)</f>
        <v>0</v>
      </c>
      <c r="E35" s="413">
        <f t="shared" ref="E35:F35" si="1">SUM(E33:E34)</f>
        <v>0</v>
      </c>
      <c r="F35" s="413">
        <f t="shared" si="1"/>
        <v>0</v>
      </c>
      <c r="G35" s="92" t="s">
        <v>198</v>
      </c>
    </row>
  </sheetData>
  <mergeCells count="1">
    <mergeCell ref="B1:C1"/>
  </mergeCells>
  <hyperlinks>
    <hyperlink ref="A1" location="Cover!A1" display="&lt;&lt; Back" xr:uid="{00000000-0004-0000-12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pageSetUpPr fitToPage="1"/>
  </sheetPr>
  <dimension ref="A1:L47"/>
  <sheetViews>
    <sheetView tabSelected="1" topLeftCell="A13" zoomScale="85" zoomScaleNormal="85" workbookViewId="0">
      <selection activeCell="B47" sqref="B47"/>
    </sheetView>
  </sheetViews>
  <sheetFormatPr defaultColWidth="25.7109375" defaultRowHeight="15" x14ac:dyDescent="0.25"/>
  <cols>
    <col min="1" max="1" width="2.7109375" customWidth="1"/>
    <col min="2" max="2" width="50.7109375" customWidth="1"/>
    <col min="4" max="4" width="27.28515625" customWidth="1"/>
    <col min="5" max="5" width="27" style="163" customWidth="1"/>
    <col min="6" max="6" width="27" customWidth="1"/>
    <col min="7" max="7" width="4.7109375" customWidth="1"/>
    <col min="8" max="8" width="27.7109375" style="106" customWidth="1"/>
  </cols>
  <sheetData>
    <row r="1" spans="1:12" ht="39.950000000000003" customHeight="1" x14ac:dyDescent="0.25">
      <c r="A1" s="47" t="s">
        <v>85</v>
      </c>
      <c r="B1" s="453" t="s">
        <v>502</v>
      </c>
      <c r="C1" s="453"/>
      <c r="D1" s="453"/>
      <c r="E1" s="453"/>
      <c r="F1" s="453"/>
      <c r="L1" s="82"/>
    </row>
    <row r="2" spans="1:12" x14ac:dyDescent="0.25">
      <c r="C2" s="119" t="s">
        <v>135</v>
      </c>
      <c r="D2" s="159" t="s">
        <v>745</v>
      </c>
      <c r="E2" s="120" t="s">
        <v>649</v>
      </c>
      <c r="F2" s="120" t="s">
        <v>650</v>
      </c>
      <c r="L2" s="82"/>
    </row>
    <row r="3" spans="1:12" ht="20.100000000000001" customHeight="1" thickBot="1" x14ac:dyDescent="0.3">
      <c r="A3" s="46"/>
      <c r="B3" s="118" t="s">
        <v>7</v>
      </c>
      <c r="C3" s="50"/>
      <c r="D3" s="50"/>
      <c r="E3" s="50"/>
      <c r="F3" s="50"/>
      <c r="L3" s="82"/>
    </row>
    <row r="4" spans="1:12" ht="15.75" customHeight="1" thickBot="1" x14ac:dyDescent="0.3">
      <c r="B4" s="4" t="s">
        <v>271</v>
      </c>
      <c r="C4" s="56">
        <f>SUM(D4:F4)</f>
        <v>0</v>
      </c>
      <c r="D4" s="422"/>
      <c r="E4" s="49">
        <v>0</v>
      </c>
      <c r="F4" s="49">
        <v>0</v>
      </c>
      <c r="L4" s="82"/>
    </row>
    <row r="5" spans="1:12" s="163" customFormat="1" ht="15.75" customHeight="1" thickBot="1" x14ac:dyDescent="0.3">
      <c r="B5" s="4" t="s">
        <v>270</v>
      </c>
      <c r="C5" s="56">
        <f t="shared" ref="C5:C10" si="0">SUM(D5:F5)</f>
        <v>0</v>
      </c>
      <c r="D5" s="411"/>
      <c r="E5" s="49">
        <v>0</v>
      </c>
      <c r="F5" s="49">
        <v>0</v>
      </c>
      <c r="H5" s="106"/>
      <c r="L5" s="82"/>
    </row>
    <row r="6" spans="1:12" ht="15.75" customHeight="1" thickBot="1" x14ac:dyDescent="0.3">
      <c r="B6" s="4" t="s">
        <v>460</v>
      </c>
      <c r="C6" s="56">
        <f t="shared" si="0"/>
        <v>0</v>
      </c>
      <c r="D6" s="411"/>
      <c r="E6" s="49">
        <v>0</v>
      </c>
      <c r="F6" s="49">
        <v>0</v>
      </c>
      <c r="L6" s="82"/>
    </row>
    <row r="7" spans="1:12" ht="15.75" customHeight="1" thickBot="1" x14ac:dyDescent="0.3">
      <c r="B7" s="4" t="s">
        <v>461</v>
      </c>
      <c r="C7" s="56">
        <f t="shared" si="0"/>
        <v>0</v>
      </c>
      <c r="D7" s="411"/>
      <c r="E7" s="49">
        <v>0</v>
      </c>
      <c r="F7" s="49">
        <v>0</v>
      </c>
      <c r="L7" s="82"/>
    </row>
    <row r="8" spans="1:12" ht="15.75" customHeight="1" thickBot="1" x14ac:dyDescent="0.3">
      <c r="B8" s="4" t="s">
        <v>122</v>
      </c>
      <c r="C8" s="56">
        <f t="shared" si="0"/>
        <v>0</v>
      </c>
      <c r="D8" s="411"/>
      <c r="E8" s="49">
        <v>0</v>
      </c>
      <c r="F8" s="49">
        <v>0</v>
      </c>
      <c r="L8" s="82"/>
    </row>
    <row r="9" spans="1:12" s="163" customFormat="1" ht="15.75" customHeight="1" thickBot="1" x14ac:dyDescent="0.3">
      <c r="B9" s="104" t="s">
        <v>432</v>
      </c>
      <c r="C9" s="113">
        <f t="shared" ref="C9" si="1">SUM(D9:F9)</f>
        <v>0</v>
      </c>
      <c r="D9" s="411"/>
      <c r="E9" s="107">
        <v>0</v>
      </c>
      <c r="F9" s="107">
        <v>0</v>
      </c>
      <c r="H9" s="106"/>
      <c r="L9" s="82"/>
    </row>
    <row r="10" spans="1:12" s="106" customFormat="1" ht="15.75" customHeight="1" thickBot="1" x14ac:dyDescent="0.3">
      <c r="B10" s="104" t="s">
        <v>16</v>
      </c>
      <c r="C10" s="113">
        <f t="shared" si="0"/>
        <v>0</v>
      </c>
      <c r="D10" s="423"/>
      <c r="E10" s="107">
        <v>0</v>
      </c>
      <c r="F10" s="107">
        <v>0</v>
      </c>
      <c r="L10" s="82"/>
    </row>
    <row r="11" spans="1:12" ht="15.75" customHeight="1" thickBot="1" x14ac:dyDescent="0.3">
      <c r="B11" s="112" t="s">
        <v>92</v>
      </c>
      <c r="C11" s="114">
        <f>SUM(C4:C10)</f>
        <v>0</v>
      </c>
      <c r="D11" s="421"/>
      <c r="E11" s="102">
        <f>SUM(E4:E10)</f>
        <v>0</v>
      </c>
      <c r="F11" s="102">
        <f>SUM(F4:F10)</f>
        <v>0</v>
      </c>
      <c r="H11" s="396" t="s">
        <v>198</v>
      </c>
      <c r="L11" s="82"/>
    </row>
    <row r="12" spans="1:12" ht="8.1" customHeight="1" x14ac:dyDescent="0.25">
      <c r="L12" s="82"/>
    </row>
    <row r="13" spans="1:12" ht="20.100000000000001" customHeight="1" thickBot="1" x14ac:dyDescent="0.3">
      <c r="A13" s="46"/>
      <c r="B13" s="118" t="s">
        <v>10</v>
      </c>
      <c r="C13" s="50"/>
      <c r="D13" s="50"/>
      <c r="E13" s="50"/>
      <c r="F13" s="50"/>
      <c r="L13" s="82"/>
    </row>
    <row r="14" spans="1:12" ht="15.75" thickBot="1" x14ac:dyDescent="0.3">
      <c r="B14" s="4" t="s">
        <v>110</v>
      </c>
      <c r="C14" s="56">
        <f t="shared" ref="C14:C23" si="2">SUM(D14:F14)</f>
        <v>0</v>
      </c>
      <c r="D14" s="49">
        <v>0</v>
      </c>
      <c r="E14" s="49">
        <v>0</v>
      </c>
      <c r="F14" s="49">
        <v>0</v>
      </c>
      <c r="L14" s="82"/>
    </row>
    <row r="15" spans="1:12" ht="15.75" thickBot="1" x14ac:dyDescent="0.3">
      <c r="B15" s="4" t="s">
        <v>137</v>
      </c>
      <c r="C15" s="56">
        <f t="shared" si="2"/>
        <v>0</v>
      </c>
      <c r="D15" s="49">
        <v>0</v>
      </c>
      <c r="E15" s="49">
        <v>0</v>
      </c>
      <c r="F15" s="49">
        <v>0</v>
      </c>
      <c r="L15" s="82"/>
    </row>
    <row r="16" spans="1:12" ht="15.75" thickBot="1" x14ac:dyDescent="0.3">
      <c r="B16" s="4" t="s">
        <v>111</v>
      </c>
      <c r="C16" s="56">
        <f t="shared" si="2"/>
        <v>0</v>
      </c>
      <c r="D16" s="49">
        <v>0</v>
      </c>
      <c r="E16" s="49">
        <v>0</v>
      </c>
      <c r="F16" s="49">
        <v>0</v>
      </c>
      <c r="L16" s="82"/>
    </row>
    <row r="17" spans="1:12" ht="15.75" thickBot="1" x14ac:dyDescent="0.3">
      <c r="B17" s="4" t="s">
        <v>112</v>
      </c>
      <c r="C17" s="56">
        <f t="shared" si="2"/>
        <v>0</v>
      </c>
      <c r="D17" s="49">
        <v>0</v>
      </c>
      <c r="E17" s="49">
        <v>0</v>
      </c>
      <c r="F17" s="49">
        <v>0</v>
      </c>
      <c r="L17" s="82"/>
    </row>
    <row r="18" spans="1:12" ht="15.75" thickBot="1" x14ac:dyDescent="0.3">
      <c r="B18" s="4" t="s">
        <v>113</v>
      </c>
      <c r="C18" s="56">
        <f t="shared" si="2"/>
        <v>0</v>
      </c>
      <c r="D18" s="49">
        <v>0</v>
      </c>
      <c r="E18" s="49">
        <v>0</v>
      </c>
      <c r="F18" s="49">
        <v>0</v>
      </c>
      <c r="L18" s="82"/>
    </row>
    <row r="19" spans="1:12" ht="15.75" thickBot="1" x14ac:dyDescent="0.3">
      <c r="B19" s="4" t="s">
        <v>114</v>
      </c>
      <c r="C19" s="56">
        <f t="shared" si="2"/>
        <v>0</v>
      </c>
      <c r="D19" s="49">
        <v>0</v>
      </c>
      <c r="E19" s="49">
        <v>0</v>
      </c>
      <c r="F19" s="49">
        <v>0</v>
      </c>
      <c r="L19" s="82"/>
    </row>
    <row r="20" spans="1:12" s="163" customFormat="1" ht="15.75" thickBot="1" x14ac:dyDescent="0.3">
      <c r="B20" s="4" t="s">
        <v>462</v>
      </c>
      <c r="C20" s="56">
        <f t="shared" ref="C20" si="3">SUM(D20:F20)</f>
        <v>0</v>
      </c>
      <c r="D20" s="49">
        <v>0</v>
      </c>
      <c r="E20" s="49">
        <v>0</v>
      </c>
      <c r="F20" s="49">
        <v>0</v>
      </c>
      <c r="H20" s="106"/>
      <c r="L20" s="82"/>
    </row>
    <row r="21" spans="1:12" s="163" customFormat="1" ht="15.75" thickBot="1" x14ac:dyDescent="0.3">
      <c r="B21" s="4" t="s">
        <v>144</v>
      </c>
      <c r="C21" s="56">
        <f t="shared" si="2"/>
        <v>0</v>
      </c>
      <c r="D21" s="49">
        <v>0</v>
      </c>
      <c r="E21" s="49">
        <v>0</v>
      </c>
      <c r="F21" s="49">
        <v>0</v>
      </c>
      <c r="H21" s="106"/>
      <c r="L21" s="82"/>
    </row>
    <row r="22" spans="1:12" s="163" customFormat="1" ht="15.75" thickBot="1" x14ac:dyDescent="0.3">
      <c r="B22" s="4" t="s">
        <v>433</v>
      </c>
      <c r="C22" s="113">
        <f t="shared" ref="C22" si="4">SUM(D22:F22)</f>
        <v>0</v>
      </c>
      <c r="D22" s="101">
        <v>0</v>
      </c>
      <c r="E22" s="101">
        <v>0</v>
      </c>
      <c r="F22" s="101">
        <v>0</v>
      </c>
      <c r="H22" s="106"/>
      <c r="L22" s="82"/>
    </row>
    <row r="23" spans="1:12" ht="15.75" thickBot="1" x14ac:dyDescent="0.3">
      <c r="B23" s="4" t="s">
        <v>17</v>
      </c>
      <c r="C23" s="113">
        <f t="shared" si="2"/>
        <v>0</v>
      </c>
      <c r="D23" s="101">
        <v>0</v>
      </c>
      <c r="E23" s="101">
        <v>0</v>
      </c>
      <c r="F23" s="101">
        <v>0</v>
      </c>
      <c r="L23" s="82"/>
    </row>
    <row r="24" spans="1:12" ht="15.75" thickBot="1" x14ac:dyDescent="0.3">
      <c r="B24" s="5" t="s">
        <v>108</v>
      </c>
      <c r="C24" s="114">
        <f>SUM(C14:C23)</f>
        <v>0</v>
      </c>
      <c r="D24" s="102">
        <f>SUM(D14:D23)</f>
        <v>0</v>
      </c>
      <c r="E24" s="102">
        <f>SUM(E14:E23)</f>
        <v>0</v>
      </c>
      <c r="F24" s="102">
        <f>SUM(F14:F23)</f>
        <v>0</v>
      </c>
      <c r="H24" s="396" t="s">
        <v>198</v>
      </c>
      <c r="L24" s="82"/>
    </row>
    <row r="25" spans="1:12" ht="8.1" customHeight="1" x14ac:dyDescent="0.25">
      <c r="L25" s="82"/>
    </row>
    <row r="26" spans="1:12" ht="20.100000000000001" customHeight="1" thickBot="1" x14ac:dyDescent="0.3">
      <c r="A26" s="46"/>
      <c r="B26" s="118" t="s">
        <v>106</v>
      </c>
      <c r="C26" s="115">
        <f>C11-C24</f>
        <v>0</v>
      </c>
      <c r="D26" s="115">
        <f>D11-D24</f>
        <v>0</v>
      </c>
      <c r="E26" s="115">
        <f>E11-E24</f>
        <v>0</v>
      </c>
      <c r="F26" s="115">
        <f>F11-F24</f>
        <v>0</v>
      </c>
      <c r="G26" s="54"/>
      <c r="H26" s="396" t="s">
        <v>198</v>
      </c>
      <c r="L26" s="82"/>
    </row>
    <row r="27" spans="1:12" ht="15" customHeight="1" x14ac:dyDescent="0.25">
      <c r="L27" s="82"/>
    </row>
    <row r="28" spans="1:12" ht="15" customHeight="1" x14ac:dyDescent="0.25">
      <c r="B28" s="116" t="s">
        <v>107</v>
      </c>
      <c r="C28" s="57"/>
      <c r="L28" s="82"/>
    </row>
    <row r="29" spans="1:12" ht="15.75" thickBot="1" x14ac:dyDescent="0.3">
      <c r="B29" s="4" t="s">
        <v>247</v>
      </c>
      <c r="C29" s="56">
        <f t="shared" ref="C29:C34" si="5">SUM(D29:F29)</f>
        <v>0</v>
      </c>
      <c r="D29" s="411"/>
      <c r="E29" s="49">
        <v>0</v>
      </c>
      <c r="F29" s="49">
        <v>0</v>
      </c>
      <c r="L29" s="82"/>
    </row>
    <row r="30" spans="1:12" ht="15.75" thickBot="1" x14ac:dyDescent="0.3">
      <c r="B30" s="4" t="s">
        <v>115</v>
      </c>
      <c r="C30" s="56">
        <f t="shared" si="5"/>
        <v>0</v>
      </c>
      <c r="D30" s="411"/>
      <c r="E30" s="49">
        <v>0</v>
      </c>
      <c r="F30" s="49">
        <v>0</v>
      </c>
      <c r="L30" s="82"/>
    </row>
    <row r="31" spans="1:12" ht="15.75" thickBot="1" x14ac:dyDescent="0.3">
      <c r="B31" s="4" t="s">
        <v>116</v>
      </c>
      <c r="C31" s="56">
        <f t="shared" si="5"/>
        <v>0</v>
      </c>
      <c r="D31" s="411"/>
      <c r="E31" s="49">
        <v>0</v>
      </c>
      <c r="F31" s="49">
        <v>0</v>
      </c>
      <c r="L31" s="82"/>
    </row>
    <row r="32" spans="1:12" ht="15.75" thickBot="1" x14ac:dyDescent="0.3">
      <c r="B32" s="4" t="s">
        <v>117</v>
      </c>
      <c r="C32" s="56">
        <f t="shared" si="5"/>
        <v>0</v>
      </c>
      <c r="D32" s="411"/>
      <c r="E32" s="49">
        <v>0</v>
      </c>
      <c r="F32" s="49">
        <v>0</v>
      </c>
      <c r="L32" s="82"/>
    </row>
    <row r="33" spans="2:12" ht="15.75" thickBot="1" x14ac:dyDescent="0.3">
      <c r="B33" s="4" t="s">
        <v>118</v>
      </c>
      <c r="C33" s="56">
        <f t="shared" si="5"/>
        <v>0</v>
      </c>
      <c r="D33" s="411"/>
      <c r="E33" s="49">
        <v>0</v>
      </c>
      <c r="F33" s="49">
        <v>0</v>
      </c>
      <c r="L33" s="82"/>
    </row>
    <row r="34" spans="2:12" ht="15.75" thickBot="1" x14ac:dyDescent="0.3">
      <c r="B34" s="4" t="s">
        <v>119</v>
      </c>
      <c r="C34" s="56">
        <f t="shared" si="5"/>
        <v>0</v>
      </c>
      <c r="D34" s="411"/>
      <c r="E34" s="49">
        <v>0</v>
      </c>
      <c r="F34" s="49">
        <v>0</v>
      </c>
      <c r="L34" s="82"/>
    </row>
    <row r="35" spans="2:12" x14ac:dyDescent="0.25">
      <c r="B35" s="3" t="s">
        <v>125</v>
      </c>
      <c r="C35" s="57"/>
      <c r="D35" s="424"/>
      <c r="L35" s="82"/>
    </row>
    <row r="36" spans="2:12" ht="15.75" thickBot="1" x14ac:dyDescent="0.3">
      <c r="B36" s="4" t="s">
        <v>126</v>
      </c>
      <c r="C36" s="56">
        <f t="shared" ref="C36:C39" si="6">SUM(D36:F36)</f>
        <v>0</v>
      </c>
      <c r="D36" s="411"/>
      <c r="E36" s="49">
        <v>0</v>
      </c>
      <c r="F36" s="49">
        <v>0</v>
      </c>
      <c r="L36" s="82"/>
    </row>
    <row r="37" spans="2:12" ht="15.75" thickBot="1" x14ac:dyDescent="0.3">
      <c r="B37" s="4" t="s">
        <v>127</v>
      </c>
      <c r="C37" s="56">
        <f t="shared" si="6"/>
        <v>0</v>
      </c>
      <c r="D37" s="411"/>
      <c r="E37" s="49">
        <v>0</v>
      </c>
      <c r="F37" s="49">
        <v>0</v>
      </c>
      <c r="L37" s="82"/>
    </row>
    <row r="38" spans="2:12" ht="15.75" thickBot="1" x14ac:dyDescent="0.3">
      <c r="B38" s="4" t="s">
        <v>128</v>
      </c>
      <c r="C38" s="56">
        <f t="shared" si="6"/>
        <v>0</v>
      </c>
      <c r="D38" s="411"/>
      <c r="E38" s="49">
        <v>0</v>
      </c>
      <c r="F38" s="49">
        <v>0</v>
      </c>
      <c r="L38" s="82"/>
    </row>
    <row r="39" spans="2:12" ht="15.75" thickBot="1" x14ac:dyDescent="0.3">
      <c r="B39" s="4" t="s">
        <v>120</v>
      </c>
      <c r="C39" s="113">
        <f t="shared" si="6"/>
        <v>0</v>
      </c>
      <c r="D39" s="423"/>
      <c r="E39" s="101">
        <v>0</v>
      </c>
      <c r="F39" s="101">
        <v>0</v>
      </c>
      <c r="L39" s="82"/>
    </row>
    <row r="40" spans="2:12" ht="15.75" thickBot="1" x14ac:dyDescent="0.3">
      <c r="B40" s="5" t="s">
        <v>259</v>
      </c>
      <c r="C40" s="114">
        <f>SUM(C29:C34)-SUM(C36:C39)</f>
        <v>0</v>
      </c>
      <c r="D40" s="421"/>
      <c r="E40" s="102">
        <f>SUM(E29:E34)-SUM(E36:E39)</f>
        <v>0</v>
      </c>
      <c r="F40" s="102">
        <f>SUM(F29:F34)-SUM(F36:F39)</f>
        <v>0</v>
      </c>
      <c r="H40" s="396" t="s">
        <v>198</v>
      </c>
      <c r="L40" s="82"/>
    </row>
    <row r="41" spans="2:12" ht="8.1" customHeight="1" x14ac:dyDescent="0.25">
      <c r="L41" s="82"/>
    </row>
    <row r="42" spans="2:12" ht="15" customHeight="1" x14ac:dyDescent="0.25">
      <c r="B42" s="117" t="s">
        <v>151</v>
      </c>
      <c r="L42" s="82"/>
    </row>
    <row r="43" spans="2:12" ht="15" customHeight="1" thickBot="1" x14ac:dyDescent="0.3">
      <c r="B43" s="123" t="s">
        <v>121</v>
      </c>
      <c r="C43" s="114">
        <f>SUM(D43:D43)</f>
        <v>0</v>
      </c>
      <c r="D43" s="102">
        <v>0</v>
      </c>
      <c r="E43" s="421"/>
      <c r="F43" s="421"/>
      <c r="L43" s="82"/>
    </row>
    <row r="45" spans="2:12" x14ac:dyDescent="0.25">
      <c r="B45" s="116" t="s">
        <v>248</v>
      </c>
    </row>
    <row r="46" spans="2:12" ht="30.75" thickBot="1" x14ac:dyDescent="0.3">
      <c r="B46" s="16" t="s">
        <v>801</v>
      </c>
      <c r="C46" s="582">
        <f t="shared" ref="C46:C47" si="7">SUM(D46:F46)</f>
        <v>0</v>
      </c>
      <c r="D46" s="411"/>
      <c r="E46" s="581">
        <v>0</v>
      </c>
      <c r="F46" s="581">
        <v>0</v>
      </c>
    </row>
    <row r="47" spans="2:12" ht="30.75" thickBot="1" x14ac:dyDescent="0.3">
      <c r="B47" s="16" t="s">
        <v>802</v>
      </c>
      <c r="C47" s="582">
        <f t="shared" si="7"/>
        <v>0</v>
      </c>
      <c r="D47" s="411"/>
      <c r="E47" s="581">
        <v>0</v>
      </c>
      <c r="F47" s="581">
        <v>0</v>
      </c>
    </row>
  </sheetData>
  <mergeCells count="1">
    <mergeCell ref="B1:F1"/>
  </mergeCells>
  <hyperlinks>
    <hyperlink ref="A1" location="Cover!A1" display="&lt;&lt; Back" xr:uid="{00000000-0004-0000-1300-000000000000}"/>
  </hyperlinks>
  <pageMargins left="0.70866141732283472" right="0.70866141732283472" top="0.74803149606299213" bottom="0.74803149606299213" header="0.31496062992125984" footer="0.31496062992125984"/>
  <pageSetup paperSize="8" scale="97" orientation="landscape" r:id="rId1"/>
  <rowBreaks count="1" manualBreakCount="1">
    <brk id="2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DCBCB"/>
  </sheetPr>
  <dimension ref="A1:H43"/>
  <sheetViews>
    <sheetView topLeftCell="A5" zoomScale="85" zoomScaleNormal="85" workbookViewId="0"/>
  </sheetViews>
  <sheetFormatPr defaultColWidth="9.140625" defaultRowHeight="15" x14ac:dyDescent="0.25"/>
  <cols>
    <col min="1" max="1" width="9.140625" style="248"/>
    <col min="2" max="2" width="88.7109375" style="249" customWidth="1"/>
    <col min="3" max="3" width="5.42578125" style="249" customWidth="1"/>
    <col min="4" max="4" width="5.5703125" style="249" customWidth="1"/>
    <col min="5" max="5" width="5.140625" style="249" customWidth="1"/>
    <col min="6" max="6" width="6.42578125" style="249" customWidth="1"/>
    <col min="7" max="7" width="5.28515625" style="249" customWidth="1"/>
    <col min="8" max="8" width="6.42578125" style="249" customWidth="1"/>
    <col min="9" max="9" width="9.140625" style="249"/>
    <col min="10" max="10" width="9.140625" style="249" customWidth="1"/>
    <col min="11" max="16384" width="9.140625" style="249"/>
  </cols>
  <sheetData>
    <row r="1" spans="1:8" ht="44.25" customHeight="1" thickBot="1" x14ac:dyDescent="0.3">
      <c r="B1" s="456" t="s">
        <v>634</v>
      </c>
      <c r="C1" s="457"/>
      <c r="D1" s="457"/>
      <c r="E1" s="457"/>
      <c r="F1" s="457"/>
      <c r="G1" s="457"/>
      <c r="H1" s="457"/>
    </row>
    <row r="2" spans="1:8" s="257" customFormat="1" ht="62.25" customHeight="1" thickTop="1" x14ac:dyDescent="0.25">
      <c r="A2" s="248" t="s">
        <v>527</v>
      </c>
      <c r="B2" s="250" t="s">
        <v>528</v>
      </c>
      <c r="C2" s="251" t="s">
        <v>529</v>
      </c>
      <c r="D2" s="252"/>
      <c r="E2" s="253" t="s">
        <v>530</v>
      </c>
      <c r="F2" s="254"/>
      <c r="G2" s="255"/>
      <c r="H2" s="256"/>
    </row>
    <row r="3" spans="1:8" s="259" customFormat="1" ht="30.75" customHeight="1" x14ac:dyDescent="0.25">
      <c r="A3" s="248" t="s">
        <v>531</v>
      </c>
      <c r="B3" s="258" t="s">
        <v>635</v>
      </c>
      <c r="C3" s="458">
        <v>0</v>
      </c>
      <c r="D3" s="459"/>
      <c r="E3" s="459"/>
      <c r="F3" s="459"/>
      <c r="G3" s="459"/>
      <c r="H3" s="460"/>
    </row>
    <row r="4" spans="1:8" ht="25.5" customHeight="1" x14ac:dyDescent="0.25">
      <c r="A4" s="260"/>
      <c r="B4" s="261" t="s">
        <v>532</v>
      </c>
      <c r="C4" s="461" t="b">
        <v>1</v>
      </c>
      <c r="D4" s="462"/>
      <c r="E4" s="462"/>
      <c r="F4" s="462"/>
      <c r="G4" s="462"/>
      <c r="H4" s="463"/>
    </row>
    <row r="5" spans="1:8" s="262" customFormat="1" x14ac:dyDescent="0.25">
      <c r="A5" s="260" t="s">
        <v>533</v>
      </c>
      <c r="B5" s="258" t="s">
        <v>636</v>
      </c>
      <c r="C5" s="464"/>
      <c r="D5" s="465"/>
      <c r="E5" s="465"/>
      <c r="F5" s="465"/>
      <c r="G5" s="465"/>
      <c r="H5" s="466"/>
    </row>
    <row r="6" spans="1:8" s="262" customFormat="1" ht="21" customHeight="1" thickBot="1" x14ac:dyDescent="0.3">
      <c r="A6" s="263"/>
      <c r="B6" s="467" t="s">
        <v>534</v>
      </c>
      <c r="C6" s="468"/>
      <c r="D6" s="468"/>
      <c r="E6" s="468"/>
      <c r="F6" s="468"/>
      <c r="G6" s="468"/>
      <c r="H6" s="468"/>
    </row>
    <row r="7" spans="1:8" s="262" customFormat="1" ht="25.5" customHeight="1" thickTop="1" x14ac:dyDescent="0.25">
      <c r="A7" s="248"/>
      <c r="B7" s="454" t="s">
        <v>535</v>
      </c>
      <c r="C7" s="455"/>
      <c r="D7" s="455"/>
      <c r="E7" s="455"/>
      <c r="F7" s="455"/>
      <c r="G7" s="455"/>
      <c r="H7" s="455"/>
    </row>
    <row r="8" spans="1:8" s="271" customFormat="1" ht="40.5" x14ac:dyDescent="0.25">
      <c r="A8" s="248" t="s">
        <v>536</v>
      </c>
      <c r="B8" s="264" t="s">
        <v>537</v>
      </c>
      <c r="C8" s="265" t="s">
        <v>529</v>
      </c>
      <c r="D8" s="266"/>
      <c r="E8" s="267" t="s">
        <v>530</v>
      </c>
      <c r="F8" s="268"/>
      <c r="G8" s="269"/>
      <c r="H8" s="270"/>
    </row>
    <row r="9" spans="1:8" s="271" customFormat="1" ht="30.75" customHeight="1" x14ac:dyDescent="0.25">
      <c r="A9" s="248"/>
      <c r="B9" s="272" t="s">
        <v>538</v>
      </c>
      <c r="C9" s="251" t="s">
        <v>539</v>
      </c>
      <c r="D9" s="252"/>
      <c r="E9" s="253"/>
      <c r="F9" s="254"/>
      <c r="G9" s="273"/>
      <c r="H9" s="274"/>
    </row>
    <row r="10" spans="1:8" ht="30" x14ac:dyDescent="0.25">
      <c r="A10" s="248" t="s">
        <v>540</v>
      </c>
      <c r="B10" s="275" t="s">
        <v>541</v>
      </c>
      <c r="C10" s="471" t="s">
        <v>164</v>
      </c>
      <c r="D10" s="472"/>
      <c r="E10" s="472"/>
      <c r="F10" s="472"/>
      <c r="G10" s="472"/>
      <c r="H10" s="473"/>
    </row>
    <row r="11" spans="1:8" x14ac:dyDescent="0.25">
      <c r="B11" s="474" t="s">
        <v>542</v>
      </c>
      <c r="C11" s="475"/>
      <c r="D11" s="475"/>
      <c r="E11" s="475"/>
      <c r="F11" s="475"/>
      <c r="G11" s="475"/>
      <c r="H11" s="476"/>
    </row>
    <row r="12" spans="1:8" ht="33.75" customHeight="1" x14ac:dyDescent="0.25">
      <c r="A12" s="248" t="s">
        <v>543</v>
      </c>
      <c r="B12" s="276" t="s">
        <v>544</v>
      </c>
      <c r="C12" s="251" t="s">
        <v>529</v>
      </c>
      <c r="D12" s="252"/>
      <c r="E12" s="253" t="s">
        <v>530</v>
      </c>
      <c r="F12" s="254"/>
      <c r="G12" s="273"/>
      <c r="H12" s="274"/>
    </row>
    <row r="13" spans="1:8" ht="15" customHeight="1" x14ac:dyDescent="0.25">
      <c r="B13" s="474" t="s">
        <v>545</v>
      </c>
      <c r="C13" s="475"/>
      <c r="D13" s="475"/>
      <c r="E13" s="475"/>
      <c r="F13" s="475"/>
      <c r="G13" s="475"/>
      <c r="H13" s="476"/>
    </row>
    <row r="14" spans="1:8" ht="30.75" customHeight="1" x14ac:dyDescent="0.25">
      <c r="A14" s="248" t="s">
        <v>546</v>
      </c>
      <c r="B14" s="276" t="s">
        <v>547</v>
      </c>
      <c r="C14" s="251" t="s">
        <v>529</v>
      </c>
      <c r="D14" s="252"/>
      <c r="E14" s="253" t="s">
        <v>530</v>
      </c>
      <c r="F14" s="254"/>
      <c r="G14" s="273"/>
      <c r="H14" s="274"/>
    </row>
    <row r="15" spans="1:8" ht="19.5" customHeight="1" x14ac:dyDescent="0.25">
      <c r="B15" s="474" t="s">
        <v>548</v>
      </c>
      <c r="C15" s="475"/>
      <c r="D15" s="475"/>
      <c r="E15" s="475"/>
      <c r="F15" s="475"/>
      <c r="G15" s="475"/>
      <c r="H15" s="476"/>
    </row>
    <row r="16" spans="1:8" ht="72.75" customHeight="1" x14ac:dyDescent="0.25">
      <c r="A16" s="248" t="s">
        <v>549</v>
      </c>
      <c r="B16" s="277" t="s">
        <v>550</v>
      </c>
      <c r="C16" s="265" t="s">
        <v>529</v>
      </c>
      <c r="D16" s="266"/>
      <c r="E16" s="267" t="s">
        <v>530</v>
      </c>
      <c r="F16" s="268"/>
      <c r="G16" s="269"/>
      <c r="H16" s="270"/>
    </row>
    <row r="17" spans="1:8" ht="20.25" customHeight="1" thickBot="1" x14ac:dyDescent="0.3">
      <c r="A17" s="263"/>
      <c r="B17" s="467" t="s">
        <v>551</v>
      </c>
      <c r="C17" s="468"/>
      <c r="D17" s="468"/>
      <c r="E17" s="468"/>
      <c r="F17" s="468"/>
      <c r="G17" s="468"/>
      <c r="H17" s="468"/>
    </row>
    <row r="18" spans="1:8" ht="22.5" customHeight="1" thickTop="1" x14ac:dyDescent="0.25">
      <c r="B18" s="474" t="s">
        <v>552</v>
      </c>
      <c r="C18" s="475"/>
      <c r="D18" s="475"/>
      <c r="E18" s="475"/>
      <c r="F18" s="475"/>
      <c r="G18" s="475"/>
      <c r="H18" s="476"/>
    </row>
    <row r="19" spans="1:8" s="271" customFormat="1" ht="71.25" customHeight="1" x14ac:dyDescent="0.25">
      <c r="A19" s="248" t="s">
        <v>553</v>
      </c>
      <c r="B19" s="278" t="s">
        <v>554</v>
      </c>
      <c r="C19" s="251" t="s">
        <v>529</v>
      </c>
      <c r="D19" s="252"/>
      <c r="E19" s="253" t="s">
        <v>530</v>
      </c>
      <c r="F19" s="254"/>
      <c r="G19" s="273"/>
      <c r="H19" s="274"/>
    </row>
    <row r="20" spans="1:8" ht="19.5" customHeight="1" thickBot="1" x14ac:dyDescent="0.3">
      <c r="B20" s="477" t="s">
        <v>555</v>
      </c>
      <c r="C20" s="478"/>
      <c r="D20" s="478"/>
      <c r="E20" s="478"/>
      <c r="F20" s="478"/>
      <c r="G20" s="478"/>
      <c r="H20" s="479"/>
    </row>
    <row r="21" spans="1:8" ht="58.5" customHeight="1" thickTop="1" x14ac:dyDescent="0.25">
      <c r="A21" s="248" t="s">
        <v>556</v>
      </c>
      <c r="B21" s="278" t="s">
        <v>557</v>
      </c>
      <c r="C21" s="251" t="s">
        <v>529</v>
      </c>
      <c r="D21" s="252"/>
      <c r="E21" s="253" t="s">
        <v>530</v>
      </c>
      <c r="F21" s="254"/>
      <c r="G21" s="279" t="s">
        <v>558</v>
      </c>
      <c r="H21" s="274"/>
    </row>
    <row r="22" spans="1:8" ht="19.5" customHeight="1" thickBot="1" x14ac:dyDescent="0.3">
      <c r="B22" s="480" t="s">
        <v>559</v>
      </c>
      <c r="C22" s="481"/>
      <c r="D22" s="481"/>
      <c r="E22" s="481"/>
      <c r="F22" s="481"/>
      <c r="G22" s="481"/>
      <c r="H22" s="482"/>
    </row>
    <row r="23" spans="1:8" ht="118.5" thickTop="1" x14ac:dyDescent="0.25">
      <c r="A23" s="248" t="s">
        <v>560</v>
      </c>
      <c r="B23" s="280" t="s">
        <v>561</v>
      </c>
      <c r="C23" s="281" t="s">
        <v>529</v>
      </c>
      <c r="D23" s="282"/>
      <c r="E23" s="283" t="s">
        <v>530</v>
      </c>
      <c r="F23" s="284"/>
      <c r="G23" s="285" t="s">
        <v>558</v>
      </c>
      <c r="H23" s="286"/>
    </row>
    <row r="24" spans="1:8" ht="72.75" customHeight="1" x14ac:dyDescent="0.25">
      <c r="B24" s="287" t="s">
        <v>562</v>
      </c>
      <c r="C24" s="251"/>
      <c r="D24" s="252"/>
      <c r="E24" s="253"/>
      <c r="F24" s="254"/>
      <c r="G24" s="279"/>
      <c r="H24" s="274"/>
    </row>
    <row r="25" spans="1:8" ht="62.25" customHeight="1" x14ac:dyDescent="0.25">
      <c r="A25" s="248" t="s">
        <v>563</v>
      </c>
      <c r="B25" s="288" t="s">
        <v>564</v>
      </c>
      <c r="C25" s="289" t="s">
        <v>529</v>
      </c>
      <c r="D25" s="290"/>
      <c r="E25" s="291" t="s">
        <v>530</v>
      </c>
      <c r="F25" s="292"/>
      <c r="G25" s="293" t="s">
        <v>558</v>
      </c>
      <c r="H25" s="294"/>
    </row>
    <row r="26" spans="1:8" ht="62.25" customHeight="1" x14ac:dyDescent="0.25">
      <c r="B26" s="295" t="s">
        <v>565</v>
      </c>
      <c r="C26" s="251"/>
      <c r="D26" s="252"/>
      <c r="E26" s="253"/>
      <c r="F26" s="254"/>
      <c r="G26" s="279"/>
      <c r="H26" s="274"/>
    </row>
    <row r="27" spans="1:8" ht="32.25" customHeight="1" x14ac:dyDescent="0.25">
      <c r="A27" s="248" t="s">
        <v>566</v>
      </c>
      <c r="B27" s="296" t="s">
        <v>639</v>
      </c>
      <c r="C27" s="251" t="s">
        <v>529</v>
      </c>
      <c r="D27" s="252"/>
      <c r="E27" s="253" t="s">
        <v>530</v>
      </c>
      <c r="F27" s="254"/>
      <c r="G27" s="273"/>
      <c r="H27" s="274"/>
    </row>
    <row r="28" spans="1:8" ht="36.75" customHeight="1" x14ac:dyDescent="0.25">
      <c r="A28" s="248" t="s">
        <v>567</v>
      </c>
      <c r="B28" s="297" t="s">
        <v>568</v>
      </c>
      <c r="C28" s="251" t="s">
        <v>529</v>
      </c>
      <c r="D28" s="252"/>
      <c r="E28" s="253" t="s">
        <v>530</v>
      </c>
      <c r="F28" s="254"/>
      <c r="G28" s="273"/>
      <c r="H28" s="274"/>
    </row>
    <row r="29" spans="1:8" ht="45" x14ac:dyDescent="0.25">
      <c r="A29" s="248" t="s">
        <v>569</v>
      </c>
      <c r="B29" s="297" t="s">
        <v>570</v>
      </c>
      <c r="C29" s="298" t="s">
        <v>529</v>
      </c>
      <c r="D29" s="299"/>
      <c r="E29" s="300" t="s">
        <v>530</v>
      </c>
      <c r="F29" s="301"/>
      <c r="G29" s="302"/>
      <c r="H29" s="303"/>
    </row>
    <row r="30" spans="1:8" ht="21.75" thickBot="1" x14ac:dyDescent="0.3">
      <c r="B30" s="467" t="s">
        <v>571</v>
      </c>
      <c r="C30" s="468"/>
      <c r="D30" s="468"/>
      <c r="E30" s="468"/>
      <c r="F30" s="468"/>
      <c r="G30" s="468"/>
      <c r="H30" s="304"/>
    </row>
    <row r="31" spans="1:8" ht="93.75" customHeight="1" thickTop="1" x14ac:dyDescent="0.25">
      <c r="A31" s="248" t="s">
        <v>572</v>
      </c>
      <c r="B31" s="305" t="s">
        <v>630</v>
      </c>
      <c r="C31" s="306" t="s">
        <v>529</v>
      </c>
      <c r="D31" s="266"/>
      <c r="E31" s="267" t="s">
        <v>530</v>
      </c>
      <c r="F31" s="268"/>
      <c r="G31" s="307"/>
      <c r="H31" s="270"/>
    </row>
    <row r="32" spans="1:8" ht="72" customHeight="1" x14ac:dyDescent="0.25">
      <c r="B32" s="308" t="s">
        <v>573</v>
      </c>
      <c r="C32" s="251"/>
      <c r="D32" s="252"/>
      <c r="E32" s="253"/>
      <c r="F32" s="254"/>
      <c r="G32" s="279"/>
      <c r="H32" s="274"/>
    </row>
    <row r="33" spans="1:8" ht="21.75" thickBot="1" x14ac:dyDescent="0.3">
      <c r="B33" s="467" t="s">
        <v>574</v>
      </c>
      <c r="C33" s="468"/>
      <c r="D33" s="468"/>
      <c r="E33" s="468"/>
      <c r="F33" s="468"/>
      <c r="G33" s="468"/>
      <c r="H33" s="304"/>
    </row>
    <row r="34" spans="1:8" ht="15.75" thickTop="1" x14ac:dyDescent="0.25">
      <c r="B34" s="454" t="s">
        <v>575</v>
      </c>
      <c r="C34" s="455"/>
      <c r="D34" s="455"/>
      <c r="E34" s="455"/>
      <c r="F34" s="455"/>
      <c r="G34" s="455"/>
      <c r="H34" s="309"/>
    </row>
    <row r="35" spans="1:8" ht="45" x14ac:dyDescent="0.25">
      <c r="A35" s="248" t="s">
        <v>576</v>
      </c>
      <c r="B35" s="277" t="s">
        <v>631</v>
      </c>
      <c r="C35" s="265" t="s">
        <v>529</v>
      </c>
      <c r="D35" s="266"/>
      <c r="E35" s="267" t="s">
        <v>530</v>
      </c>
      <c r="F35" s="268"/>
      <c r="G35" s="307" t="s">
        <v>558</v>
      </c>
      <c r="H35" s="270"/>
    </row>
    <row r="36" spans="1:8" ht="120" customHeight="1" x14ac:dyDescent="0.25">
      <c r="B36" s="308" t="s">
        <v>577</v>
      </c>
      <c r="C36" s="251"/>
      <c r="D36" s="252"/>
      <c r="E36" s="253"/>
      <c r="F36" s="254"/>
      <c r="G36" s="279"/>
      <c r="H36" s="274"/>
    </row>
    <row r="37" spans="1:8" ht="33" customHeight="1" x14ac:dyDescent="0.25">
      <c r="A37" s="248" t="s">
        <v>578</v>
      </c>
      <c r="B37" s="310" t="s">
        <v>632</v>
      </c>
      <c r="C37" s="289" t="s">
        <v>529</v>
      </c>
      <c r="D37" s="290"/>
      <c r="E37" s="291" t="s">
        <v>530</v>
      </c>
      <c r="F37" s="292"/>
      <c r="G37" s="293" t="s">
        <v>558</v>
      </c>
      <c r="H37" s="294"/>
    </row>
    <row r="38" spans="1:8" ht="114.75" x14ac:dyDescent="0.25">
      <c r="B38" s="311" t="s">
        <v>579</v>
      </c>
      <c r="C38" s="251"/>
      <c r="D38" s="266"/>
      <c r="E38" s="267"/>
      <c r="F38" s="268"/>
      <c r="G38" s="307"/>
      <c r="H38" s="270"/>
    </row>
    <row r="39" spans="1:8" ht="15.75" thickBot="1" x14ac:dyDescent="0.3">
      <c r="B39" s="469" t="s">
        <v>580</v>
      </c>
      <c r="C39" s="470"/>
      <c r="D39" s="470"/>
      <c r="E39" s="470"/>
      <c r="F39" s="470"/>
      <c r="G39" s="470"/>
      <c r="H39" s="312"/>
    </row>
    <row r="40" spans="1:8" ht="45.75" thickTop="1" x14ac:dyDescent="0.25">
      <c r="A40" s="248" t="s">
        <v>581</v>
      </c>
      <c r="B40" s="313" t="s">
        <v>633</v>
      </c>
      <c r="C40" s="265" t="s">
        <v>529</v>
      </c>
      <c r="D40" s="266"/>
      <c r="E40" s="267" t="s">
        <v>530</v>
      </c>
      <c r="F40" s="268"/>
      <c r="G40" s="314" t="s">
        <v>558</v>
      </c>
      <c r="H40" s="270"/>
    </row>
    <row r="41" spans="1:8" ht="114.75" x14ac:dyDescent="0.25">
      <c r="B41" s="295" t="s">
        <v>577</v>
      </c>
      <c r="C41" s="251"/>
      <c r="D41" s="252"/>
      <c r="E41" s="253"/>
      <c r="F41" s="254"/>
      <c r="G41" s="315"/>
      <c r="H41" s="274"/>
    </row>
    <row r="42" spans="1:8" ht="46.5" customHeight="1" x14ac:dyDescent="0.25">
      <c r="A42" s="248" t="s">
        <v>582</v>
      </c>
      <c r="B42" s="316" t="s">
        <v>583</v>
      </c>
      <c r="C42" s="289" t="s">
        <v>529</v>
      </c>
      <c r="D42" s="290"/>
      <c r="E42" s="291" t="s">
        <v>530</v>
      </c>
      <c r="F42" s="292"/>
      <c r="G42" s="293" t="s">
        <v>558</v>
      </c>
      <c r="H42" s="294"/>
    </row>
    <row r="43" spans="1:8" ht="114.75" x14ac:dyDescent="0.25">
      <c r="B43" s="317" t="s">
        <v>577</v>
      </c>
      <c r="C43" s="318"/>
      <c r="D43" s="319"/>
      <c r="E43" s="319"/>
      <c r="F43" s="319"/>
      <c r="G43" s="319"/>
      <c r="H43" s="320"/>
    </row>
  </sheetData>
  <mergeCells count="18">
    <mergeCell ref="B39:G39"/>
    <mergeCell ref="C10:H10"/>
    <mergeCell ref="B11:H11"/>
    <mergeCell ref="B13:H13"/>
    <mergeCell ref="B15:H15"/>
    <mergeCell ref="B17:H17"/>
    <mergeCell ref="B18:H18"/>
    <mergeCell ref="B20:H20"/>
    <mergeCell ref="B22:H22"/>
    <mergeCell ref="B30:G30"/>
    <mergeCell ref="B33:G33"/>
    <mergeCell ref="B34:G34"/>
    <mergeCell ref="B7:H7"/>
    <mergeCell ref="B1:H1"/>
    <mergeCell ref="C3:H3"/>
    <mergeCell ref="C4:H4"/>
    <mergeCell ref="C5:H5"/>
    <mergeCell ref="B6:H6"/>
  </mergeCells>
  <pageMargins left="0.23622047244094491" right="0.23622047244094491" top="0.74803149606299213" bottom="0.74803149606299213" header="0.31496062992125984" footer="0.31496062992125984"/>
  <pageSetup paperSize="8" scale="96" fitToHeight="2" orientation="portrait" r:id="rId1"/>
  <rowBreaks count="1" manualBreakCount="1">
    <brk id="29" max="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DCBCB"/>
    <pageSetUpPr fitToPage="1"/>
  </sheetPr>
  <dimension ref="B1:H55"/>
  <sheetViews>
    <sheetView topLeftCell="A5" zoomScale="85" zoomScaleNormal="85" workbookViewId="0"/>
  </sheetViews>
  <sheetFormatPr defaultRowHeight="15" x14ac:dyDescent="0.25"/>
  <cols>
    <col min="1" max="1" width="6.5703125" style="249" customWidth="1"/>
    <col min="2" max="2" width="4.7109375" style="249" customWidth="1"/>
    <col min="3" max="3" width="3" style="249" customWidth="1"/>
    <col min="4" max="4" width="95.85546875" style="249" customWidth="1"/>
    <col min="5" max="5" width="5.140625" style="249" customWidth="1"/>
    <col min="6" max="6" width="6.42578125" style="249" customWidth="1"/>
    <col min="7" max="7" width="3.5703125" style="249" customWidth="1"/>
    <col min="8" max="8" width="9.140625" style="249" customWidth="1"/>
    <col min="9" max="252" width="9.140625" style="249"/>
    <col min="253" max="254" width="4.42578125" style="249" customWidth="1"/>
    <col min="255" max="255" width="52.140625" style="249" customWidth="1"/>
    <col min="256" max="256" width="26.85546875" style="249" customWidth="1"/>
    <col min="257" max="508" width="9.140625" style="249"/>
    <col min="509" max="510" width="4.42578125" style="249" customWidth="1"/>
    <col min="511" max="511" width="52.140625" style="249" customWidth="1"/>
    <col min="512" max="512" width="26.85546875" style="249" customWidth="1"/>
    <col min="513" max="764" width="9.140625" style="249"/>
    <col min="765" max="766" width="4.42578125" style="249" customWidth="1"/>
    <col min="767" max="767" width="52.140625" style="249" customWidth="1"/>
    <col min="768" max="768" width="26.85546875" style="249" customWidth="1"/>
    <col min="769" max="1020" width="9.140625" style="249"/>
    <col min="1021" max="1022" width="4.42578125" style="249" customWidth="1"/>
    <col min="1023" max="1023" width="52.140625" style="249" customWidth="1"/>
    <col min="1024" max="1024" width="26.85546875" style="249" customWidth="1"/>
    <col min="1025" max="1276" width="9.140625" style="249"/>
    <col min="1277" max="1278" width="4.42578125" style="249" customWidth="1"/>
    <col min="1279" max="1279" width="52.140625" style="249" customWidth="1"/>
    <col min="1280" max="1280" width="26.85546875" style="249" customWidth="1"/>
    <col min="1281" max="1532" width="9.140625" style="249"/>
    <col min="1533" max="1534" width="4.42578125" style="249" customWidth="1"/>
    <col min="1535" max="1535" width="52.140625" style="249" customWidth="1"/>
    <col min="1536" max="1536" width="26.85546875" style="249" customWidth="1"/>
    <col min="1537" max="1788" width="9.140625" style="249"/>
    <col min="1789" max="1790" width="4.42578125" style="249" customWidth="1"/>
    <col min="1791" max="1791" width="52.140625" style="249" customWidth="1"/>
    <col min="1792" max="1792" width="26.85546875" style="249" customWidth="1"/>
    <col min="1793" max="2044" width="9.140625" style="249"/>
    <col min="2045" max="2046" width="4.42578125" style="249" customWidth="1"/>
    <col min="2047" max="2047" width="52.140625" style="249" customWidth="1"/>
    <col min="2048" max="2048" width="26.85546875" style="249" customWidth="1"/>
    <col min="2049" max="2300" width="9.140625" style="249"/>
    <col min="2301" max="2302" width="4.42578125" style="249" customWidth="1"/>
    <col min="2303" max="2303" width="52.140625" style="249" customWidth="1"/>
    <col min="2304" max="2304" width="26.85546875" style="249" customWidth="1"/>
    <col min="2305" max="2556" width="9.140625" style="249"/>
    <col min="2557" max="2558" width="4.42578125" style="249" customWidth="1"/>
    <col min="2559" max="2559" width="52.140625" style="249" customWidth="1"/>
    <col min="2560" max="2560" width="26.85546875" style="249" customWidth="1"/>
    <col min="2561" max="2812" width="9.140625" style="249"/>
    <col min="2813" max="2814" width="4.42578125" style="249" customWidth="1"/>
    <col min="2815" max="2815" width="52.140625" style="249" customWidth="1"/>
    <col min="2816" max="2816" width="26.85546875" style="249" customWidth="1"/>
    <col min="2817" max="3068" width="9.140625" style="249"/>
    <col min="3069" max="3070" width="4.42578125" style="249" customWidth="1"/>
    <col min="3071" max="3071" width="52.140625" style="249" customWidth="1"/>
    <col min="3072" max="3072" width="26.85546875" style="249" customWidth="1"/>
    <col min="3073" max="3324" width="9.140625" style="249"/>
    <col min="3325" max="3326" width="4.42578125" style="249" customWidth="1"/>
    <col min="3327" max="3327" width="52.140625" style="249" customWidth="1"/>
    <col min="3328" max="3328" width="26.85546875" style="249" customWidth="1"/>
    <col min="3329" max="3580" width="9.140625" style="249"/>
    <col min="3581" max="3582" width="4.42578125" style="249" customWidth="1"/>
    <col min="3583" max="3583" width="52.140625" style="249" customWidth="1"/>
    <col min="3584" max="3584" width="26.85546875" style="249" customWidth="1"/>
    <col min="3585" max="3836" width="9.140625" style="249"/>
    <col min="3837" max="3838" width="4.42578125" style="249" customWidth="1"/>
    <col min="3839" max="3839" width="52.140625" style="249" customWidth="1"/>
    <col min="3840" max="3840" width="26.85546875" style="249" customWidth="1"/>
    <col min="3841" max="4092" width="9.140625" style="249"/>
    <col min="4093" max="4094" width="4.42578125" style="249" customWidth="1"/>
    <col min="4095" max="4095" width="52.140625" style="249" customWidth="1"/>
    <col min="4096" max="4096" width="26.85546875" style="249" customWidth="1"/>
    <col min="4097" max="4348" width="9.140625" style="249"/>
    <col min="4349" max="4350" width="4.42578125" style="249" customWidth="1"/>
    <col min="4351" max="4351" width="52.140625" style="249" customWidth="1"/>
    <col min="4352" max="4352" width="26.85546875" style="249" customWidth="1"/>
    <col min="4353" max="4604" width="9.140625" style="249"/>
    <col min="4605" max="4606" width="4.42578125" style="249" customWidth="1"/>
    <col min="4607" max="4607" width="52.140625" style="249" customWidth="1"/>
    <col min="4608" max="4608" width="26.85546875" style="249" customWidth="1"/>
    <col min="4609" max="4860" width="9.140625" style="249"/>
    <col min="4861" max="4862" width="4.42578125" style="249" customWidth="1"/>
    <col min="4863" max="4863" width="52.140625" style="249" customWidth="1"/>
    <col min="4864" max="4864" width="26.85546875" style="249" customWidth="1"/>
    <col min="4865" max="5116" width="9.140625" style="249"/>
    <col min="5117" max="5118" width="4.42578125" style="249" customWidth="1"/>
    <col min="5119" max="5119" width="52.140625" style="249" customWidth="1"/>
    <col min="5120" max="5120" width="26.85546875" style="249" customWidth="1"/>
    <col min="5121" max="5372" width="9.140625" style="249"/>
    <col min="5373" max="5374" width="4.42578125" style="249" customWidth="1"/>
    <col min="5375" max="5375" width="52.140625" style="249" customWidth="1"/>
    <col min="5376" max="5376" width="26.85546875" style="249" customWidth="1"/>
    <col min="5377" max="5628" width="9.140625" style="249"/>
    <col min="5629" max="5630" width="4.42578125" style="249" customWidth="1"/>
    <col min="5631" max="5631" width="52.140625" style="249" customWidth="1"/>
    <col min="5632" max="5632" width="26.85546875" style="249" customWidth="1"/>
    <col min="5633" max="5884" width="9.140625" style="249"/>
    <col min="5885" max="5886" width="4.42578125" style="249" customWidth="1"/>
    <col min="5887" max="5887" width="52.140625" style="249" customWidth="1"/>
    <col min="5888" max="5888" width="26.85546875" style="249" customWidth="1"/>
    <col min="5889" max="6140" width="9.140625" style="249"/>
    <col min="6141" max="6142" width="4.42578125" style="249" customWidth="1"/>
    <col min="6143" max="6143" width="52.140625" style="249" customWidth="1"/>
    <col min="6144" max="6144" width="26.85546875" style="249" customWidth="1"/>
    <col min="6145" max="6396" width="9.140625" style="249"/>
    <col min="6397" max="6398" width="4.42578125" style="249" customWidth="1"/>
    <col min="6399" max="6399" width="52.140625" style="249" customWidth="1"/>
    <col min="6400" max="6400" width="26.85546875" style="249" customWidth="1"/>
    <col min="6401" max="6652" width="9.140625" style="249"/>
    <col min="6653" max="6654" width="4.42578125" style="249" customWidth="1"/>
    <col min="6655" max="6655" width="52.140625" style="249" customWidth="1"/>
    <col min="6656" max="6656" width="26.85546875" style="249" customWidth="1"/>
    <col min="6657" max="6908" width="9.140625" style="249"/>
    <col min="6909" max="6910" width="4.42578125" style="249" customWidth="1"/>
    <col min="6911" max="6911" width="52.140625" style="249" customWidth="1"/>
    <col min="6912" max="6912" width="26.85546875" style="249" customWidth="1"/>
    <col min="6913" max="7164" width="9.140625" style="249"/>
    <col min="7165" max="7166" width="4.42578125" style="249" customWidth="1"/>
    <col min="7167" max="7167" width="52.140625" style="249" customWidth="1"/>
    <col min="7168" max="7168" width="26.85546875" style="249" customWidth="1"/>
    <col min="7169" max="7420" width="9.140625" style="249"/>
    <col min="7421" max="7422" width="4.42578125" style="249" customWidth="1"/>
    <col min="7423" max="7423" width="52.140625" style="249" customWidth="1"/>
    <col min="7424" max="7424" width="26.85546875" style="249" customWidth="1"/>
    <col min="7425" max="7676" width="9.140625" style="249"/>
    <col min="7677" max="7678" width="4.42578125" style="249" customWidth="1"/>
    <col min="7679" max="7679" width="52.140625" style="249" customWidth="1"/>
    <col min="7680" max="7680" width="26.85546875" style="249" customWidth="1"/>
    <col min="7681" max="7932" width="9.140625" style="249"/>
    <col min="7933" max="7934" width="4.42578125" style="249" customWidth="1"/>
    <col min="7935" max="7935" width="52.140625" style="249" customWidth="1"/>
    <col min="7936" max="7936" width="26.85546875" style="249" customWidth="1"/>
    <col min="7937" max="8188" width="9.140625" style="249"/>
    <col min="8189" max="8190" width="4.42578125" style="249" customWidth="1"/>
    <col min="8191" max="8191" width="52.140625" style="249" customWidth="1"/>
    <col min="8192" max="8192" width="26.85546875" style="249" customWidth="1"/>
    <col min="8193" max="8444" width="9.140625" style="249"/>
    <col min="8445" max="8446" width="4.42578125" style="249" customWidth="1"/>
    <col min="8447" max="8447" width="52.140625" style="249" customWidth="1"/>
    <col min="8448" max="8448" width="26.85546875" style="249" customWidth="1"/>
    <col min="8449" max="8700" width="9.140625" style="249"/>
    <col min="8701" max="8702" width="4.42578125" style="249" customWidth="1"/>
    <col min="8703" max="8703" width="52.140625" style="249" customWidth="1"/>
    <col min="8704" max="8704" width="26.85546875" style="249" customWidth="1"/>
    <col min="8705" max="8956" width="9.140625" style="249"/>
    <col min="8957" max="8958" width="4.42578125" style="249" customWidth="1"/>
    <col min="8959" max="8959" width="52.140625" style="249" customWidth="1"/>
    <col min="8960" max="8960" width="26.85546875" style="249" customWidth="1"/>
    <col min="8961" max="9212" width="9.140625" style="249"/>
    <col min="9213" max="9214" width="4.42578125" style="249" customWidth="1"/>
    <col min="9215" max="9215" width="52.140625" style="249" customWidth="1"/>
    <col min="9216" max="9216" width="26.85546875" style="249" customWidth="1"/>
    <col min="9217" max="9468" width="9.140625" style="249"/>
    <col min="9469" max="9470" width="4.42578125" style="249" customWidth="1"/>
    <col min="9471" max="9471" width="52.140625" style="249" customWidth="1"/>
    <col min="9472" max="9472" width="26.85546875" style="249" customWidth="1"/>
    <col min="9473" max="9724" width="9.140625" style="249"/>
    <col min="9725" max="9726" width="4.42578125" style="249" customWidth="1"/>
    <col min="9727" max="9727" width="52.140625" style="249" customWidth="1"/>
    <col min="9728" max="9728" width="26.85546875" style="249" customWidth="1"/>
    <col min="9729" max="9980" width="9.140625" style="249"/>
    <col min="9981" max="9982" width="4.42578125" style="249" customWidth="1"/>
    <col min="9983" max="9983" width="52.140625" style="249" customWidth="1"/>
    <col min="9984" max="9984" width="26.85546875" style="249" customWidth="1"/>
    <col min="9985" max="10236" width="9.140625" style="249"/>
    <col min="10237" max="10238" width="4.42578125" style="249" customWidth="1"/>
    <col min="10239" max="10239" width="52.140625" style="249" customWidth="1"/>
    <col min="10240" max="10240" width="26.85546875" style="249" customWidth="1"/>
    <col min="10241" max="10492" width="9.140625" style="249"/>
    <col min="10493" max="10494" width="4.42578125" style="249" customWidth="1"/>
    <col min="10495" max="10495" width="52.140625" style="249" customWidth="1"/>
    <col min="10496" max="10496" width="26.85546875" style="249" customWidth="1"/>
    <col min="10497" max="10748" width="9.140625" style="249"/>
    <col min="10749" max="10750" width="4.42578125" style="249" customWidth="1"/>
    <col min="10751" max="10751" width="52.140625" style="249" customWidth="1"/>
    <col min="10752" max="10752" width="26.85546875" style="249" customWidth="1"/>
    <col min="10753" max="11004" width="9.140625" style="249"/>
    <col min="11005" max="11006" width="4.42578125" style="249" customWidth="1"/>
    <col min="11007" max="11007" width="52.140625" style="249" customWidth="1"/>
    <col min="11008" max="11008" width="26.85546875" style="249" customWidth="1"/>
    <col min="11009" max="11260" width="9.140625" style="249"/>
    <col min="11261" max="11262" width="4.42578125" style="249" customWidth="1"/>
    <col min="11263" max="11263" width="52.140625" style="249" customWidth="1"/>
    <col min="11264" max="11264" width="26.85546875" style="249" customWidth="1"/>
    <col min="11265" max="11516" width="9.140625" style="249"/>
    <col min="11517" max="11518" width="4.42578125" style="249" customWidth="1"/>
    <col min="11519" max="11519" width="52.140625" style="249" customWidth="1"/>
    <col min="11520" max="11520" width="26.85546875" style="249" customWidth="1"/>
    <col min="11521" max="11772" width="9.140625" style="249"/>
    <col min="11773" max="11774" width="4.42578125" style="249" customWidth="1"/>
    <col min="11775" max="11775" width="52.140625" style="249" customWidth="1"/>
    <col min="11776" max="11776" width="26.85546875" style="249" customWidth="1"/>
    <col min="11777" max="12028" width="9.140625" style="249"/>
    <col min="12029" max="12030" width="4.42578125" style="249" customWidth="1"/>
    <col min="12031" max="12031" width="52.140625" style="249" customWidth="1"/>
    <col min="12032" max="12032" width="26.85546875" style="249" customWidth="1"/>
    <col min="12033" max="12284" width="9.140625" style="249"/>
    <col min="12285" max="12286" width="4.42578125" style="249" customWidth="1"/>
    <col min="12287" max="12287" width="52.140625" style="249" customWidth="1"/>
    <col min="12288" max="12288" width="26.85546875" style="249" customWidth="1"/>
    <col min="12289" max="12540" width="9.140625" style="249"/>
    <col min="12541" max="12542" width="4.42578125" style="249" customWidth="1"/>
    <col min="12543" max="12543" width="52.140625" style="249" customWidth="1"/>
    <col min="12544" max="12544" width="26.85546875" style="249" customWidth="1"/>
    <col min="12545" max="12796" width="9.140625" style="249"/>
    <col min="12797" max="12798" width="4.42578125" style="249" customWidth="1"/>
    <col min="12799" max="12799" width="52.140625" style="249" customWidth="1"/>
    <col min="12800" max="12800" width="26.85546875" style="249" customWidth="1"/>
    <col min="12801" max="13052" width="9.140625" style="249"/>
    <col min="13053" max="13054" width="4.42578125" style="249" customWidth="1"/>
    <col min="13055" max="13055" width="52.140625" style="249" customWidth="1"/>
    <col min="13056" max="13056" width="26.85546875" style="249" customWidth="1"/>
    <col min="13057" max="13308" width="9.140625" style="249"/>
    <col min="13309" max="13310" width="4.42578125" style="249" customWidth="1"/>
    <col min="13311" max="13311" width="52.140625" style="249" customWidth="1"/>
    <col min="13312" max="13312" width="26.85546875" style="249" customWidth="1"/>
    <col min="13313" max="13564" width="9.140625" style="249"/>
    <col min="13565" max="13566" width="4.42578125" style="249" customWidth="1"/>
    <col min="13567" max="13567" width="52.140625" style="249" customWidth="1"/>
    <col min="13568" max="13568" width="26.85546875" style="249" customWidth="1"/>
    <col min="13569" max="13820" width="9.140625" style="249"/>
    <col min="13821" max="13822" width="4.42578125" style="249" customWidth="1"/>
    <col min="13823" max="13823" width="52.140625" style="249" customWidth="1"/>
    <col min="13824" max="13824" width="26.85546875" style="249" customWidth="1"/>
    <col min="13825" max="14076" width="9.140625" style="249"/>
    <col min="14077" max="14078" width="4.42578125" style="249" customWidth="1"/>
    <col min="14079" max="14079" width="52.140625" style="249" customWidth="1"/>
    <col min="14080" max="14080" width="26.85546875" style="249" customWidth="1"/>
    <col min="14081" max="14332" width="9.140625" style="249"/>
    <col min="14333" max="14334" width="4.42578125" style="249" customWidth="1"/>
    <col min="14335" max="14335" width="52.140625" style="249" customWidth="1"/>
    <col min="14336" max="14336" width="26.85546875" style="249" customWidth="1"/>
    <col min="14337" max="14588" width="9.140625" style="249"/>
    <col min="14589" max="14590" width="4.42578125" style="249" customWidth="1"/>
    <col min="14591" max="14591" width="52.140625" style="249" customWidth="1"/>
    <col min="14592" max="14592" width="26.85546875" style="249" customWidth="1"/>
    <col min="14593" max="14844" width="9.140625" style="249"/>
    <col min="14845" max="14846" width="4.42578125" style="249" customWidth="1"/>
    <col min="14847" max="14847" width="52.140625" style="249" customWidth="1"/>
    <col min="14848" max="14848" width="26.85546875" style="249" customWidth="1"/>
    <col min="14849" max="15100" width="9.140625" style="249"/>
    <col min="15101" max="15102" width="4.42578125" style="249" customWidth="1"/>
    <col min="15103" max="15103" width="52.140625" style="249" customWidth="1"/>
    <col min="15104" max="15104" width="26.85546875" style="249" customWidth="1"/>
    <col min="15105" max="15356" width="9.140625" style="249"/>
    <col min="15357" max="15358" width="4.42578125" style="249" customWidth="1"/>
    <col min="15359" max="15359" width="52.140625" style="249" customWidth="1"/>
    <col min="15360" max="15360" width="26.85546875" style="249" customWidth="1"/>
    <col min="15361" max="15612" width="9.140625" style="249"/>
    <col min="15613" max="15614" width="4.42578125" style="249" customWidth="1"/>
    <col min="15615" max="15615" width="52.140625" style="249" customWidth="1"/>
    <col min="15616" max="15616" width="26.85546875" style="249" customWidth="1"/>
    <col min="15617" max="15868" width="9.140625" style="249"/>
    <col min="15869" max="15870" width="4.42578125" style="249" customWidth="1"/>
    <col min="15871" max="15871" width="52.140625" style="249" customWidth="1"/>
    <col min="15872" max="15872" width="26.85546875" style="249" customWidth="1"/>
    <col min="15873" max="16124" width="9.140625" style="249"/>
    <col min="16125" max="16126" width="4.42578125" style="249" customWidth="1"/>
    <col min="16127" max="16127" width="52.140625" style="249" customWidth="1"/>
    <col min="16128" max="16128" width="26.85546875" style="249" customWidth="1"/>
    <col min="16129" max="16384" width="9.140625" style="249"/>
  </cols>
  <sheetData>
    <row r="1" spans="2:8" s="321" customFormat="1" ht="40.5" customHeight="1" x14ac:dyDescent="0.25">
      <c r="B1" s="485" t="s">
        <v>584</v>
      </c>
      <c r="C1" s="486"/>
      <c r="D1" s="486"/>
      <c r="E1" s="486"/>
      <c r="F1" s="486"/>
      <c r="G1" s="486"/>
      <c r="H1" s="487"/>
    </row>
    <row r="2" spans="2:8" ht="140.25" customHeight="1" thickBot="1" x14ac:dyDescent="0.3">
      <c r="B2" s="488" t="s">
        <v>585</v>
      </c>
      <c r="C2" s="489"/>
      <c r="D2" s="490"/>
      <c r="E2" s="322" t="s">
        <v>529</v>
      </c>
      <c r="F2" s="322"/>
      <c r="G2" s="323" t="s">
        <v>530</v>
      </c>
      <c r="H2" s="324"/>
    </row>
    <row r="3" spans="2:8" ht="10.5" customHeight="1" thickTop="1" x14ac:dyDescent="0.25">
      <c r="B3" s="491"/>
      <c r="C3" s="492"/>
      <c r="D3" s="492"/>
      <c r="E3" s="492"/>
      <c r="F3" s="492"/>
      <c r="G3" s="492"/>
      <c r="H3" s="493"/>
    </row>
    <row r="4" spans="2:8" ht="54.75" customHeight="1" thickBot="1" x14ac:dyDescent="0.3">
      <c r="B4" s="494" t="s">
        <v>637</v>
      </c>
      <c r="C4" s="495"/>
      <c r="D4" s="495"/>
      <c r="E4" s="495"/>
      <c r="F4" s="495"/>
      <c r="G4" s="495"/>
      <c r="H4" s="496"/>
    </row>
    <row r="5" spans="2:8" ht="6" customHeight="1" thickTop="1" x14ac:dyDescent="0.25">
      <c r="B5" s="325"/>
      <c r="C5" s="326"/>
      <c r="D5" s="497"/>
      <c r="E5" s="497"/>
      <c r="F5" s="497"/>
      <c r="G5" s="497"/>
      <c r="H5" s="498"/>
    </row>
    <row r="6" spans="2:8" ht="19.5" customHeight="1" thickBot="1" x14ac:dyDescent="0.3">
      <c r="B6" s="327"/>
      <c r="C6" s="328"/>
      <c r="D6" s="499" t="s">
        <v>586</v>
      </c>
      <c r="E6" s="499"/>
      <c r="F6" s="499"/>
      <c r="G6" s="499"/>
      <c r="H6" s="500"/>
    </row>
    <row r="7" spans="2:8" ht="7.5" customHeight="1" thickTop="1" x14ac:dyDescent="0.25">
      <c r="B7" s="327"/>
      <c r="C7" s="328"/>
      <c r="D7" s="329"/>
      <c r="E7" s="329"/>
      <c r="F7" s="330"/>
      <c r="G7" s="330"/>
      <c r="H7" s="331"/>
    </row>
    <row r="8" spans="2:8" ht="18" customHeight="1" thickBot="1" x14ac:dyDescent="0.3">
      <c r="B8" s="501" t="s">
        <v>587</v>
      </c>
      <c r="C8" s="502"/>
      <c r="D8" s="502"/>
      <c r="E8" s="502"/>
      <c r="F8" s="502"/>
      <c r="G8" s="502"/>
      <c r="H8" s="503"/>
    </row>
    <row r="9" spans="2:8" ht="10.5" customHeight="1" thickTop="1" x14ac:dyDescent="0.25">
      <c r="B9" s="332"/>
      <c r="C9" s="333"/>
      <c r="D9" s="333"/>
      <c r="E9" s="333"/>
      <c r="F9" s="330"/>
      <c r="G9" s="330"/>
      <c r="H9" s="331"/>
    </row>
    <row r="10" spans="2:8" x14ac:dyDescent="0.25">
      <c r="B10" s="327"/>
      <c r="C10" s="334"/>
      <c r="D10" s="504" t="s">
        <v>588</v>
      </c>
      <c r="E10" s="504"/>
      <c r="F10" s="504"/>
      <c r="G10" s="504"/>
      <c r="H10" s="505"/>
    </row>
    <row r="11" spans="2:8" x14ac:dyDescent="0.25">
      <c r="B11" s="327"/>
      <c r="C11" s="334"/>
      <c r="D11" s="504" t="s">
        <v>589</v>
      </c>
      <c r="E11" s="504"/>
      <c r="F11" s="504"/>
      <c r="G11" s="504"/>
      <c r="H11" s="505"/>
    </row>
    <row r="12" spans="2:8" ht="43.5" customHeight="1" x14ac:dyDescent="0.25">
      <c r="B12" s="327"/>
      <c r="C12" s="334"/>
      <c r="D12" s="504" t="s">
        <v>590</v>
      </c>
      <c r="E12" s="504"/>
      <c r="F12" s="504"/>
      <c r="G12" s="504"/>
      <c r="H12" s="505"/>
    </row>
    <row r="13" spans="2:8" ht="15.75" thickBot="1" x14ac:dyDescent="0.3">
      <c r="B13" s="327"/>
      <c r="C13" s="334"/>
      <c r="D13" s="506" t="s">
        <v>591</v>
      </c>
      <c r="E13" s="506"/>
      <c r="F13" s="506"/>
      <c r="G13" s="506"/>
      <c r="H13" s="507"/>
    </row>
    <row r="14" spans="2:8" ht="9" customHeight="1" thickTop="1" x14ac:dyDescent="0.25">
      <c r="B14" s="327"/>
      <c r="C14" s="328"/>
      <c r="D14" s="328"/>
      <c r="E14" s="328"/>
      <c r="F14" s="330"/>
      <c r="G14" s="330"/>
      <c r="H14" s="331"/>
    </row>
    <row r="15" spans="2:8" ht="19.5" customHeight="1" thickBot="1" x14ac:dyDescent="0.3">
      <c r="B15" s="335" t="s">
        <v>592</v>
      </c>
      <c r="C15" s="336"/>
      <c r="D15" s="336"/>
      <c r="E15" s="336"/>
      <c r="F15" s="336"/>
      <c r="G15" s="336"/>
      <c r="H15" s="337"/>
    </row>
    <row r="16" spans="2:8" ht="7.5" customHeight="1" thickTop="1" x14ac:dyDescent="0.25">
      <c r="B16" s="332"/>
      <c r="C16" s="333"/>
      <c r="D16" s="333"/>
      <c r="E16" s="333"/>
      <c r="F16" s="330"/>
      <c r="G16" s="330"/>
      <c r="H16" s="331"/>
    </row>
    <row r="17" spans="2:8" ht="33.75" customHeight="1" x14ac:dyDescent="0.25">
      <c r="B17" s="327"/>
      <c r="C17" s="334"/>
      <c r="D17" s="483" t="s">
        <v>593</v>
      </c>
      <c r="E17" s="483"/>
      <c r="F17" s="483"/>
      <c r="G17" s="483"/>
      <c r="H17" s="484"/>
    </row>
    <row r="18" spans="2:8" x14ac:dyDescent="0.25">
      <c r="B18" s="327"/>
      <c r="C18" s="334"/>
      <c r="D18" s="510" t="s">
        <v>594</v>
      </c>
      <c r="E18" s="510"/>
      <c r="F18" s="510"/>
      <c r="G18" s="510"/>
      <c r="H18" s="511"/>
    </row>
    <row r="19" spans="2:8" x14ac:dyDescent="0.25">
      <c r="B19" s="327"/>
      <c r="C19" s="334"/>
      <c r="D19" s="510" t="s">
        <v>595</v>
      </c>
      <c r="E19" s="510"/>
      <c r="F19" s="510"/>
      <c r="G19" s="510"/>
      <c r="H19" s="511"/>
    </row>
    <row r="20" spans="2:8" x14ac:dyDescent="0.25">
      <c r="B20" s="327"/>
      <c r="C20" s="334"/>
      <c r="D20" s="510" t="s">
        <v>596</v>
      </c>
      <c r="E20" s="510"/>
      <c r="F20" s="510"/>
      <c r="G20" s="510"/>
      <c r="H20" s="511"/>
    </row>
    <row r="21" spans="2:8" ht="15.75" thickBot="1" x14ac:dyDescent="0.3">
      <c r="B21" s="327"/>
      <c r="C21" s="334"/>
      <c r="D21" s="512" t="s">
        <v>597</v>
      </c>
      <c r="E21" s="512"/>
      <c r="F21" s="512"/>
      <c r="G21" s="512"/>
      <c r="H21" s="513"/>
    </row>
    <row r="22" spans="2:8" ht="9" customHeight="1" thickTop="1" x14ac:dyDescent="0.25">
      <c r="B22" s="327"/>
      <c r="C22" s="328"/>
      <c r="D22" s="514"/>
      <c r="E22" s="514"/>
      <c r="F22" s="330"/>
      <c r="G22" s="330"/>
      <c r="H22" s="331"/>
    </row>
    <row r="23" spans="2:8" ht="15" customHeight="1" thickBot="1" x14ac:dyDescent="0.3">
      <c r="B23" s="327"/>
      <c r="C23" s="334"/>
      <c r="D23" s="338" t="s">
        <v>598</v>
      </c>
      <c r="E23" s="515"/>
      <c r="F23" s="515"/>
      <c r="G23" s="515"/>
      <c r="H23" s="516"/>
    </row>
    <row r="24" spans="2:8" ht="9" customHeight="1" thickTop="1" x14ac:dyDescent="0.25">
      <c r="B24" s="327"/>
      <c r="C24" s="328"/>
      <c r="D24" s="517"/>
      <c r="E24" s="517"/>
      <c r="F24" s="330"/>
      <c r="G24" s="330"/>
      <c r="H24" s="331"/>
    </row>
    <row r="25" spans="2:8" ht="16.5" customHeight="1" thickBot="1" x14ac:dyDescent="0.3">
      <c r="B25" s="501" t="s">
        <v>599</v>
      </c>
      <c r="C25" s="502"/>
      <c r="D25" s="502"/>
      <c r="E25" s="502"/>
      <c r="F25" s="502"/>
      <c r="G25" s="502"/>
      <c r="H25" s="503"/>
    </row>
    <row r="26" spans="2:8" ht="9" customHeight="1" thickTop="1" x14ac:dyDescent="0.25">
      <c r="B26" s="332"/>
      <c r="C26" s="333"/>
      <c r="D26" s="333"/>
      <c r="E26" s="333"/>
      <c r="F26" s="330"/>
      <c r="G26" s="330"/>
      <c r="H26" s="331"/>
    </row>
    <row r="27" spans="2:8" x14ac:dyDescent="0.25">
      <c r="B27" s="327"/>
      <c r="C27" s="334"/>
      <c r="D27" s="510" t="s">
        <v>175</v>
      </c>
      <c r="E27" s="510"/>
      <c r="F27" s="510"/>
      <c r="G27" s="510"/>
      <c r="H27" s="511"/>
    </row>
    <row r="28" spans="2:8" x14ac:dyDescent="0.25">
      <c r="B28" s="327"/>
      <c r="C28" s="334"/>
      <c r="D28" s="510" t="s">
        <v>600</v>
      </c>
      <c r="E28" s="510"/>
      <c r="F28" s="510"/>
      <c r="G28" s="510"/>
      <c r="H28" s="511"/>
    </row>
    <row r="29" spans="2:8" x14ac:dyDescent="0.25">
      <c r="B29" s="327"/>
      <c r="C29" s="334"/>
      <c r="D29" s="483" t="s">
        <v>601</v>
      </c>
      <c r="E29" s="483"/>
      <c r="F29" s="483"/>
      <c r="G29" s="483"/>
      <c r="H29" s="484"/>
    </row>
    <row r="30" spans="2:8" ht="15" customHeight="1" thickBot="1" x14ac:dyDescent="0.3">
      <c r="B30" s="327"/>
      <c r="C30" s="334"/>
      <c r="D30" s="508" t="s">
        <v>602</v>
      </c>
      <c r="E30" s="508"/>
      <c r="F30" s="508"/>
      <c r="G30" s="508"/>
      <c r="H30" s="509"/>
    </row>
    <row r="31" spans="2:8" ht="9" customHeight="1" thickTop="1" x14ac:dyDescent="0.25">
      <c r="B31" s="327"/>
      <c r="C31" s="328"/>
      <c r="D31" s="517"/>
      <c r="E31" s="517"/>
      <c r="F31" s="330"/>
      <c r="G31" s="330"/>
      <c r="H31" s="331"/>
    </row>
    <row r="32" spans="2:8" ht="18.75" customHeight="1" thickBot="1" x14ac:dyDescent="0.3">
      <c r="B32" s="501" t="s">
        <v>603</v>
      </c>
      <c r="C32" s="502"/>
      <c r="D32" s="502"/>
      <c r="E32" s="502"/>
      <c r="F32" s="502"/>
      <c r="G32" s="502"/>
      <c r="H32" s="503"/>
    </row>
    <row r="33" spans="2:8" ht="7.5" customHeight="1" thickTop="1" x14ac:dyDescent="0.25">
      <c r="B33" s="520"/>
      <c r="C33" s="521"/>
      <c r="D33" s="521"/>
      <c r="E33" s="521"/>
      <c r="F33" s="339"/>
      <c r="G33" s="339"/>
      <c r="H33" s="340"/>
    </row>
    <row r="34" spans="2:8" ht="16.5" customHeight="1" x14ac:dyDescent="0.25">
      <c r="B34" s="327"/>
      <c r="C34" s="334"/>
      <c r="D34" s="510" t="s">
        <v>175</v>
      </c>
      <c r="E34" s="510"/>
      <c r="F34" s="510"/>
      <c r="G34" s="510"/>
      <c r="H34" s="511"/>
    </row>
    <row r="35" spans="2:8" ht="16.5" customHeight="1" x14ac:dyDescent="0.25">
      <c r="B35" s="522"/>
      <c r="C35" s="523"/>
      <c r="D35" s="510" t="s">
        <v>604</v>
      </c>
      <c r="E35" s="510"/>
      <c r="F35" s="510"/>
      <c r="G35" s="510"/>
      <c r="H35" s="511"/>
    </row>
    <row r="36" spans="2:8" ht="6.75" customHeight="1" x14ac:dyDescent="0.25">
      <c r="B36" s="327"/>
      <c r="C36" s="328"/>
      <c r="D36" s="514"/>
      <c r="E36" s="514"/>
      <c r="F36" s="330"/>
      <c r="G36" s="330"/>
      <c r="H36" s="331"/>
    </row>
    <row r="37" spans="2:8" ht="23.25" customHeight="1" thickBot="1" x14ac:dyDescent="0.3">
      <c r="B37" s="327"/>
      <c r="C37" s="341"/>
      <c r="D37" s="524" t="s">
        <v>605</v>
      </c>
      <c r="E37" s="524"/>
      <c r="F37" s="524"/>
      <c r="G37" s="524"/>
      <c r="H37" s="525"/>
    </row>
    <row r="38" spans="2:8" ht="9" customHeight="1" thickTop="1" x14ac:dyDescent="0.25">
      <c r="B38" s="327"/>
      <c r="C38" s="342"/>
      <c r="D38" s="514"/>
      <c r="E38" s="514"/>
      <c r="F38" s="330"/>
      <c r="G38" s="330"/>
      <c r="H38" s="331"/>
    </row>
    <row r="39" spans="2:8" ht="20.25" customHeight="1" thickBot="1" x14ac:dyDescent="0.3">
      <c r="B39" s="327"/>
      <c r="C39" s="341"/>
      <c r="D39" s="524" t="s">
        <v>606</v>
      </c>
      <c r="E39" s="524"/>
      <c r="F39" s="524"/>
      <c r="G39" s="524"/>
      <c r="H39" s="525"/>
    </row>
    <row r="40" spans="2:8" ht="10.5" customHeight="1" thickTop="1" x14ac:dyDescent="0.25">
      <c r="B40" s="327"/>
      <c r="C40" s="342"/>
      <c r="D40" s="342"/>
      <c r="E40" s="342"/>
      <c r="F40" s="330"/>
      <c r="G40" s="330"/>
      <c r="H40" s="331"/>
    </row>
    <row r="41" spans="2:8" ht="38.25" customHeight="1" thickBot="1" x14ac:dyDescent="0.3">
      <c r="B41" s="526" t="s">
        <v>607</v>
      </c>
      <c r="C41" s="527"/>
      <c r="D41" s="527"/>
      <c r="E41" s="527"/>
      <c r="F41" s="527"/>
      <c r="G41" s="527"/>
      <c r="H41" s="528"/>
    </row>
    <row r="42" spans="2:8" ht="4.5" customHeight="1" thickTop="1" x14ac:dyDescent="0.25">
      <c r="B42" s="518"/>
      <c r="C42" s="519"/>
      <c r="D42" s="519"/>
      <c r="E42" s="519"/>
      <c r="F42" s="330"/>
      <c r="G42" s="330"/>
      <c r="H42" s="331"/>
    </row>
    <row r="43" spans="2:8" ht="32.25" customHeight="1" x14ac:dyDescent="0.25">
      <c r="B43" s="529" t="s">
        <v>608</v>
      </c>
      <c r="C43" s="530"/>
      <c r="D43" s="531"/>
      <c r="E43" s="532">
        <v>0</v>
      </c>
      <c r="F43" s="533"/>
      <c r="G43" s="533"/>
      <c r="H43" s="534"/>
    </row>
    <row r="44" spans="2:8" ht="32.25" customHeight="1" x14ac:dyDescent="0.25">
      <c r="B44" s="535" t="s">
        <v>609</v>
      </c>
      <c r="C44" s="536"/>
      <c r="D44" s="537"/>
      <c r="E44" s="532">
        <v>0</v>
      </c>
      <c r="F44" s="533"/>
      <c r="G44" s="533"/>
      <c r="H44" s="534"/>
    </row>
    <row r="45" spans="2:8" ht="37.5" customHeight="1" x14ac:dyDescent="0.25">
      <c r="B45" s="529" t="s">
        <v>638</v>
      </c>
      <c r="C45" s="530"/>
      <c r="D45" s="531"/>
      <c r="E45" s="532">
        <v>0</v>
      </c>
      <c r="F45" s="533"/>
      <c r="G45" s="533"/>
      <c r="H45" s="534"/>
    </row>
    <row r="46" spans="2:8" ht="38.25" customHeight="1" x14ac:dyDescent="0.25">
      <c r="B46" s="538" t="s">
        <v>610</v>
      </c>
      <c r="C46" s="504"/>
      <c r="D46" s="505"/>
      <c r="E46" s="532">
        <v>0</v>
      </c>
      <c r="F46" s="533"/>
      <c r="G46" s="533"/>
      <c r="H46" s="534"/>
    </row>
    <row r="47" spans="2:8" ht="35.25" customHeight="1" x14ac:dyDescent="0.25">
      <c r="B47" s="539" t="s">
        <v>611</v>
      </c>
      <c r="C47" s="540"/>
      <c r="D47" s="541"/>
      <c r="E47" s="532">
        <v>0</v>
      </c>
      <c r="F47" s="533"/>
      <c r="G47" s="533"/>
      <c r="H47" s="534"/>
    </row>
    <row r="48" spans="2:8" ht="31.5" customHeight="1" x14ac:dyDescent="0.25">
      <c r="B48" s="538" t="s">
        <v>612</v>
      </c>
      <c r="C48" s="504"/>
      <c r="D48" s="505"/>
      <c r="E48" s="532">
        <v>0</v>
      </c>
      <c r="F48" s="533"/>
      <c r="G48" s="533"/>
      <c r="H48" s="534"/>
    </row>
    <row r="49" spans="2:8" ht="32.25" customHeight="1" x14ac:dyDescent="0.25">
      <c r="B49" s="542" t="s">
        <v>613</v>
      </c>
      <c r="C49" s="543"/>
      <c r="D49" s="544"/>
      <c r="E49" s="532">
        <v>0</v>
      </c>
      <c r="F49" s="533"/>
      <c r="G49" s="533"/>
      <c r="H49" s="534"/>
    </row>
    <row r="50" spans="2:8" ht="32.25" customHeight="1" x14ac:dyDescent="0.25">
      <c r="B50" s="545" t="s">
        <v>614</v>
      </c>
      <c r="C50" s="546"/>
      <c r="D50" s="547"/>
      <c r="E50" s="532">
        <f>SUM(E47:H49)</f>
        <v>0</v>
      </c>
      <c r="F50" s="533"/>
      <c r="G50" s="533"/>
      <c r="H50" s="534"/>
    </row>
    <row r="51" spans="2:8" ht="32.25" customHeight="1" x14ac:dyDescent="0.25">
      <c r="B51" s="529" t="s">
        <v>615</v>
      </c>
      <c r="C51" s="530"/>
      <c r="D51" s="531"/>
      <c r="E51" s="532">
        <v>0</v>
      </c>
      <c r="F51" s="533"/>
      <c r="G51" s="533"/>
      <c r="H51" s="534"/>
    </row>
    <row r="52" spans="2:8" ht="30" customHeight="1" x14ac:dyDescent="0.25">
      <c r="B52" s="529" t="s">
        <v>616</v>
      </c>
      <c r="C52" s="530"/>
      <c r="D52" s="531"/>
      <c r="E52" s="532">
        <v>0</v>
      </c>
      <c r="F52" s="533"/>
      <c r="G52" s="533"/>
      <c r="H52" s="534"/>
    </row>
    <row r="53" spans="2:8" ht="7.5" customHeight="1" x14ac:dyDescent="0.25">
      <c r="B53" s="327"/>
      <c r="C53" s="328"/>
      <c r="D53" s="328"/>
      <c r="E53" s="328"/>
      <c r="F53" s="330"/>
      <c r="G53" s="330"/>
      <c r="H53" s="331"/>
    </row>
    <row r="54" spans="2:8" ht="18" thickBot="1" x14ac:dyDescent="0.3">
      <c r="B54" s="526" t="s">
        <v>617</v>
      </c>
      <c r="C54" s="527"/>
      <c r="D54" s="527"/>
      <c r="E54" s="527"/>
      <c r="F54" s="527"/>
      <c r="G54" s="527"/>
      <c r="H54" s="528"/>
    </row>
    <row r="55" spans="2:8" ht="75" customHeight="1" thickTop="1" x14ac:dyDescent="0.25">
      <c r="B55" s="548" t="s">
        <v>618</v>
      </c>
      <c r="C55" s="549"/>
      <c r="D55" s="550"/>
      <c r="E55" s="532">
        <v>0</v>
      </c>
      <c r="F55" s="533"/>
      <c r="G55" s="533"/>
      <c r="H55" s="534"/>
    </row>
  </sheetData>
  <mergeCells count="59">
    <mergeCell ref="B52:D52"/>
    <mergeCell ref="E52:H52"/>
    <mergeCell ref="B54:H54"/>
    <mergeCell ref="B55:D55"/>
    <mergeCell ref="E55:H55"/>
    <mergeCell ref="B49:D49"/>
    <mergeCell ref="E49:H49"/>
    <mergeCell ref="B50:D50"/>
    <mergeCell ref="E50:H50"/>
    <mergeCell ref="B51:D51"/>
    <mergeCell ref="E51:H51"/>
    <mergeCell ref="B46:D46"/>
    <mergeCell ref="E46:H46"/>
    <mergeCell ref="B47:D47"/>
    <mergeCell ref="E47:H47"/>
    <mergeCell ref="B48:D48"/>
    <mergeCell ref="E48:H48"/>
    <mergeCell ref="B43:D43"/>
    <mergeCell ref="E43:H43"/>
    <mergeCell ref="B44:D44"/>
    <mergeCell ref="E44:H44"/>
    <mergeCell ref="B45:D45"/>
    <mergeCell ref="E45:H45"/>
    <mergeCell ref="B42:E42"/>
    <mergeCell ref="D31:E31"/>
    <mergeCell ref="B32:H32"/>
    <mergeCell ref="B33:E33"/>
    <mergeCell ref="D34:H34"/>
    <mergeCell ref="B35:C35"/>
    <mergeCell ref="D35:H35"/>
    <mergeCell ref="D36:E36"/>
    <mergeCell ref="D37:H37"/>
    <mergeCell ref="D38:E38"/>
    <mergeCell ref="D39:H39"/>
    <mergeCell ref="B41:H41"/>
    <mergeCell ref="D30:H30"/>
    <mergeCell ref="D18:H18"/>
    <mergeCell ref="D19:H19"/>
    <mergeCell ref="D20:H20"/>
    <mergeCell ref="D21:H21"/>
    <mergeCell ref="D22:E22"/>
    <mergeCell ref="E23:H23"/>
    <mergeCell ref="D24:E24"/>
    <mergeCell ref="B25:H25"/>
    <mergeCell ref="D27:H27"/>
    <mergeCell ref="D28:H28"/>
    <mergeCell ref="D29:H29"/>
    <mergeCell ref="D17:H17"/>
    <mergeCell ref="B1:H1"/>
    <mergeCell ref="B2:D2"/>
    <mergeCell ref="B3:H3"/>
    <mergeCell ref="B4:H4"/>
    <mergeCell ref="D5:H5"/>
    <mergeCell ref="D6:H6"/>
    <mergeCell ref="B8:H8"/>
    <mergeCell ref="D10:H10"/>
    <mergeCell ref="D11:H11"/>
    <mergeCell ref="D12:H12"/>
    <mergeCell ref="D13:H13"/>
  </mergeCells>
  <pageMargins left="0.7" right="0.7" top="0.75" bottom="0.75" header="0.3" footer="0.3"/>
  <pageSetup paperSize="8" scale="8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DCBCB"/>
    <pageSetUpPr fitToPage="1"/>
  </sheetPr>
  <dimension ref="B1:H27"/>
  <sheetViews>
    <sheetView zoomScale="85" zoomScaleNormal="85" workbookViewId="0"/>
  </sheetViews>
  <sheetFormatPr defaultRowHeight="15" x14ac:dyDescent="0.25"/>
  <cols>
    <col min="1" max="1" width="9.140625" style="343"/>
    <col min="2" max="2" width="13.5703125" style="343" customWidth="1"/>
    <col min="3" max="3" width="36.42578125" style="343" customWidth="1"/>
    <col min="4" max="4" width="25.28515625" style="343" customWidth="1"/>
    <col min="5" max="5" width="26.42578125" style="343" customWidth="1"/>
    <col min="6" max="6" width="3.85546875" style="343" customWidth="1"/>
    <col min="7" max="7" width="24.5703125" style="343" customWidth="1"/>
    <col min="8" max="8" width="23.5703125" style="343" customWidth="1"/>
    <col min="9" max="249" width="9.140625" style="343"/>
    <col min="250" max="250" width="13" style="343" customWidth="1"/>
    <col min="251" max="251" width="17.28515625" style="343" customWidth="1"/>
    <col min="252" max="252" width="25.7109375" style="343" customWidth="1"/>
    <col min="253" max="253" width="24.7109375" style="343" customWidth="1"/>
    <col min="254" max="254" width="3.85546875" style="343" customWidth="1"/>
    <col min="255" max="255" width="20" style="343" customWidth="1"/>
    <col min="256" max="256" width="30.140625" style="343" customWidth="1"/>
    <col min="257" max="505" width="9.140625" style="343"/>
    <col min="506" max="506" width="13" style="343" customWidth="1"/>
    <col min="507" max="507" width="17.28515625" style="343" customWidth="1"/>
    <col min="508" max="508" width="25.7109375" style="343" customWidth="1"/>
    <col min="509" max="509" width="24.7109375" style="343" customWidth="1"/>
    <col min="510" max="510" width="3.85546875" style="343" customWidth="1"/>
    <col min="511" max="511" width="20" style="343" customWidth="1"/>
    <col min="512" max="512" width="30.140625" style="343" customWidth="1"/>
    <col min="513" max="761" width="9.140625" style="343"/>
    <col min="762" max="762" width="13" style="343" customWidth="1"/>
    <col min="763" max="763" width="17.28515625" style="343" customWidth="1"/>
    <col min="764" max="764" width="25.7109375" style="343" customWidth="1"/>
    <col min="765" max="765" width="24.7109375" style="343" customWidth="1"/>
    <col min="766" max="766" width="3.85546875" style="343" customWidth="1"/>
    <col min="767" max="767" width="20" style="343" customWidth="1"/>
    <col min="768" max="768" width="30.140625" style="343" customWidth="1"/>
    <col min="769" max="1017" width="9.140625" style="343"/>
    <col min="1018" max="1018" width="13" style="343" customWidth="1"/>
    <col min="1019" max="1019" width="17.28515625" style="343" customWidth="1"/>
    <col min="1020" max="1020" width="25.7109375" style="343" customWidth="1"/>
    <col min="1021" max="1021" width="24.7109375" style="343" customWidth="1"/>
    <col min="1022" max="1022" width="3.85546875" style="343" customWidth="1"/>
    <col min="1023" max="1023" width="20" style="343" customWidth="1"/>
    <col min="1024" max="1024" width="30.140625" style="343" customWidth="1"/>
    <col min="1025" max="1273" width="9.140625" style="343"/>
    <col min="1274" max="1274" width="13" style="343" customWidth="1"/>
    <col min="1275" max="1275" width="17.28515625" style="343" customWidth="1"/>
    <col min="1276" max="1276" width="25.7109375" style="343" customWidth="1"/>
    <col min="1277" max="1277" width="24.7109375" style="343" customWidth="1"/>
    <col min="1278" max="1278" width="3.85546875" style="343" customWidth="1"/>
    <col min="1279" max="1279" width="20" style="343" customWidth="1"/>
    <col min="1280" max="1280" width="30.140625" style="343" customWidth="1"/>
    <col min="1281" max="1529" width="9.140625" style="343"/>
    <col min="1530" max="1530" width="13" style="343" customWidth="1"/>
    <col min="1531" max="1531" width="17.28515625" style="343" customWidth="1"/>
    <col min="1532" max="1532" width="25.7109375" style="343" customWidth="1"/>
    <col min="1533" max="1533" width="24.7109375" style="343" customWidth="1"/>
    <col min="1534" max="1534" width="3.85546875" style="343" customWidth="1"/>
    <col min="1535" max="1535" width="20" style="343" customWidth="1"/>
    <col min="1536" max="1536" width="30.140625" style="343" customWidth="1"/>
    <col min="1537" max="1785" width="9.140625" style="343"/>
    <col min="1786" max="1786" width="13" style="343" customWidth="1"/>
    <col min="1787" max="1787" width="17.28515625" style="343" customWidth="1"/>
    <col min="1788" max="1788" width="25.7109375" style="343" customWidth="1"/>
    <col min="1789" max="1789" width="24.7109375" style="343" customWidth="1"/>
    <col min="1790" max="1790" width="3.85546875" style="343" customWidth="1"/>
    <col min="1791" max="1791" width="20" style="343" customWidth="1"/>
    <col min="1792" max="1792" width="30.140625" style="343" customWidth="1"/>
    <col min="1793" max="2041" width="9.140625" style="343"/>
    <col min="2042" max="2042" width="13" style="343" customWidth="1"/>
    <col min="2043" max="2043" width="17.28515625" style="343" customWidth="1"/>
    <col min="2044" max="2044" width="25.7109375" style="343" customWidth="1"/>
    <col min="2045" max="2045" width="24.7109375" style="343" customWidth="1"/>
    <col min="2046" max="2046" width="3.85546875" style="343" customWidth="1"/>
    <col min="2047" max="2047" width="20" style="343" customWidth="1"/>
    <col min="2048" max="2048" width="30.140625" style="343" customWidth="1"/>
    <col min="2049" max="2297" width="9.140625" style="343"/>
    <col min="2298" max="2298" width="13" style="343" customWidth="1"/>
    <col min="2299" max="2299" width="17.28515625" style="343" customWidth="1"/>
    <col min="2300" max="2300" width="25.7109375" style="343" customWidth="1"/>
    <col min="2301" max="2301" width="24.7109375" style="343" customWidth="1"/>
    <col min="2302" max="2302" width="3.85546875" style="343" customWidth="1"/>
    <col min="2303" max="2303" width="20" style="343" customWidth="1"/>
    <col min="2304" max="2304" width="30.140625" style="343" customWidth="1"/>
    <col min="2305" max="2553" width="9.140625" style="343"/>
    <col min="2554" max="2554" width="13" style="343" customWidth="1"/>
    <col min="2555" max="2555" width="17.28515625" style="343" customWidth="1"/>
    <col min="2556" max="2556" width="25.7109375" style="343" customWidth="1"/>
    <col min="2557" max="2557" width="24.7109375" style="343" customWidth="1"/>
    <col min="2558" max="2558" width="3.85546875" style="343" customWidth="1"/>
    <col min="2559" max="2559" width="20" style="343" customWidth="1"/>
    <col min="2560" max="2560" width="30.140625" style="343" customWidth="1"/>
    <col min="2561" max="2809" width="9.140625" style="343"/>
    <col min="2810" max="2810" width="13" style="343" customWidth="1"/>
    <col min="2811" max="2811" width="17.28515625" style="343" customWidth="1"/>
    <col min="2812" max="2812" width="25.7109375" style="343" customWidth="1"/>
    <col min="2813" max="2813" width="24.7109375" style="343" customWidth="1"/>
    <col min="2814" max="2814" width="3.85546875" style="343" customWidth="1"/>
    <col min="2815" max="2815" width="20" style="343" customWidth="1"/>
    <col min="2816" max="2816" width="30.140625" style="343" customWidth="1"/>
    <col min="2817" max="3065" width="9.140625" style="343"/>
    <col min="3066" max="3066" width="13" style="343" customWidth="1"/>
    <col min="3067" max="3067" width="17.28515625" style="343" customWidth="1"/>
    <col min="3068" max="3068" width="25.7109375" style="343" customWidth="1"/>
    <col min="3069" max="3069" width="24.7109375" style="343" customWidth="1"/>
    <col min="3070" max="3070" width="3.85546875" style="343" customWidth="1"/>
    <col min="3071" max="3071" width="20" style="343" customWidth="1"/>
    <col min="3072" max="3072" width="30.140625" style="343" customWidth="1"/>
    <col min="3073" max="3321" width="9.140625" style="343"/>
    <col min="3322" max="3322" width="13" style="343" customWidth="1"/>
    <col min="3323" max="3323" width="17.28515625" style="343" customWidth="1"/>
    <col min="3324" max="3324" width="25.7109375" style="343" customWidth="1"/>
    <col min="3325" max="3325" width="24.7109375" style="343" customWidth="1"/>
    <col min="3326" max="3326" width="3.85546875" style="343" customWidth="1"/>
    <col min="3327" max="3327" width="20" style="343" customWidth="1"/>
    <col min="3328" max="3328" width="30.140625" style="343" customWidth="1"/>
    <col min="3329" max="3577" width="9.140625" style="343"/>
    <col min="3578" max="3578" width="13" style="343" customWidth="1"/>
    <col min="3579" max="3579" width="17.28515625" style="343" customWidth="1"/>
    <col min="3580" max="3580" width="25.7109375" style="343" customWidth="1"/>
    <col min="3581" max="3581" width="24.7109375" style="343" customWidth="1"/>
    <col min="3582" max="3582" width="3.85546875" style="343" customWidth="1"/>
    <col min="3583" max="3583" width="20" style="343" customWidth="1"/>
    <col min="3584" max="3584" width="30.140625" style="343" customWidth="1"/>
    <col min="3585" max="3833" width="9.140625" style="343"/>
    <col min="3834" max="3834" width="13" style="343" customWidth="1"/>
    <col min="3835" max="3835" width="17.28515625" style="343" customWidth="1"/>
    <col min="3836" max="3836" width="25.7109375" style="343" customWidth="1"/>
    <col min="3837" max="3837" width="24.7109375" style="343" customWidth="1"/>
    <col min="3838" max="3838" width="3.85546875" style="343" customWidth="1"/>
    <col min="3839" max="3839" width="20" style="343" customWidth="1"/>
    <col min="3840" max="3840" width="30.140625" style="343" customWidth="1"/>
    <col min="3841" max="4089" width="9.140625" style="343"/>
    <col min="4090" max="4090" width="13" style="343" customWidth="1"/>
    <col min="4091" max="4091" width="17.28515625" style="343" customWidth="1"/>
    <col min="4092" max="4092" width="25.7109375" style="343" customWidth="1"/>
    <col min="4093" max="4093" width="24.7109375" style="343" customWidth="1"/>
    <col min="4094" max="4094" width="3.85546875" style="343" customWidth="1"/>
    <col min="4095" max="4095" width="20" style="343" customWidth="1"/>
    <col min="4096" max="4096" width="30.140625" style="343" customWidth="1"/>
    <col min="4097" max="4345" width="9.140625" style="343"/>
    <col min="4346" max="4346" width="13" style="343" customWidth="1"/>
    <col min="4347" max="4347" width="17.28515625" style="343" customWidth="1"/>
    <col min="4348" max="4348" width="25.7109375" style="343" customWidth="1"/>
    <col min="4349" max="4349" width="24.7109375" style="343" customWidth="1"/>
    <col min="4350" max="4350" width="3.85546875" style="343" customWidth="1"/>
    <col min="4351" max="4351" width="20" style="343" customWidth="1"/>
    <col min="4352" max="4352" width="30.140625" style="343" customWidth="1"/>
    <col min="4353" max="4601" width="9.140625" style="343"/>
    <col min="4602" max="4602" width="13" style="343" customWidth="1"/>
    <col min="4603" max="4603" width="17.28515625" style="343" customWidth="1"/>
    <col min="4604" max="4604" width="25.7109375" style="343" customWidth="1"/>
    <col min="4605" max="4605" width="24.7109375" style="343" customWidth="1"/>
    <col min="4606" max="4606" width="3.85546875" style="343" customWidth="1"/>
    <col min="4607" max="4607" width="20" style="343" customWidth="1"/>
    <col min="4608" max="4608" width="30.140625" style="343" customWidth="1"/>
    <col min="4609" max="4857" width="9.140625" style="343"/>
    <col min="4858" max="4858" width="13" style="343" customWidth="1"/>
    <col min="4859" max="4859" width="17.28515625" style="343" customWidth="1"/>
    <col min="4860" max="4860" width="25.7109375" style="343" customWidth="1"/>
    <col min="4861" max="4861" width="24.7109375" style="343" customWidth="1"/>
    <col min="4862" max="4862" width="3.85546875" style="343" customWidth="1"/>
    <col min="4863" max="4863" width="20" style="343" customWidth="1"/>
    <col min="4864" max="4864" width="30.140625" style="343" customWidth="1"/>
    <col min="4865" max="5113" width="9.140625" style="343"/>
    <col min="5114" max="5114" width="13" style="343" customWidth="1"/>
    <col min="5115" max="5115" width="17.28515625" style="343" customWidth="1"/>
    <col min="5116" max="5116" width="25.7109375" style="343" customWidth="1"/>
    <col min="5117" max="5117" width="24.7109375" style="343" customWidth="1"/>
    <col min="5118" max="5118" width="3.85546875" style="343" customWidth="1"/>
    <col min="5119" max="5119" width="20" style="343" customWidth="1"/>
    <col min="5120" max="5120" width="30.140625" style="343" customWidth="1"/>
    <col min="5121" max="5369" width="9.140625" style="343"/>
    <col min="5370" max="5370" width="13" style="343" customWidth="1"/>
    <col min="5371" max="5371" width="17.28515625" style="343" customWidth="1"/>
    <col min="5372" max="5372" width="25.7109375" style="343" customWidth="1"/>
    <col min="5373" max="5373" width="24.7109375" style="343" customWidth="1"/>
    <col min="5374" max="5374" width="3.85546875" style="343" customWidth="1"/>
    <col min="5375" max="5375" width="20" style="343" customWidth="1"/>
    <col min="5376" max="5376" width="30.140625" style="343" customWidth="1"/>
    <col min="5377" max="5625" width="9.140625" style="343"/>
    <col min="5626" max="5626" width="13" style="343" customWidth="1"/>
    <col min="5627" max="5627" width="17.28515625" style="343" customWidth="1"/>
    <col min="5628" max="5628" width="25.7109375" style="343" customWidth="1"/>
    <col min="5629" max="5629" width="24.7109375" style="343" customWidth="1"/>
    <col min="5630" max="5630" width="3.85546875" style="343" customWidth="1"/>
    <col min="5631" max="5631" width="20" style="343" customWidth="1"/>
    <col min="5632" max="5632" width="30.140625" style="343" customWidth="1"/>
    <col min="5633" max="5881" width="9.140625" style="343"/>
    <col min="5882" max="5882" width="13" style="343" customWidth="1"/>
    <col min="5883" max="5883" width="17.28515625" style="343" customWidth="1"/>
    <col min="5884" max="5884" width="25.7109375" style="343" customWidth="1"/>
    <col min="5885" max="5885" width="24.7109375" style="343" customWidth="1"/>
    <col min="5886" max="5886" width="3.85546875" style="343" customWidth="1"/>
    <col min="5887" max="5887" width="20" style="343" customWidth="1"/>
    <col min="5888" max="5888" width="30.140625" style="343" customWidth="1"/>
    <col min="5889" max="6137" width="9.140625" style="343"/>
    <col min="6138" max="6138" width="13" style="343" customWidth="1"/>
    <col min="6139" max="6139" width="17.28515625" style="343" customWidth="1"/>
    <col min="6140" max="6140" width="25.7109375" style="343" customWidth="1"/>
    <col min="6141" max="6141" width="24.7109375" style="343" customWidth="1"/>
    <col min="6142" max="6142" width="3.85546875" style="343" customWidth="1"/>
    <col min="6143" max="6143" width="20" style="343" customWidth="1"/>
    <col min="6144" max="6144" width="30.140625" style="343" customWidth="1"/>
    <col min="6145" max="6393" width="9.140625" style="343"/>
    <col min="6394" max="6394" width="13" style="343" customWidth="1"/>
    <col min="6395" max="6395" width="17.28515625" style="343" customWidth="1"/>
    <col min="6396" max="6396" width="25.7109375" style="343" customWidth="1"/>
    <col min="6397" max="6397" width="24.7109375" style="343" customWidth="1"/>
    <col min="6398" max="6398" width="3.85546875" style="343" customWidth="1"/>
    <col min="6399" max="6399" width="20" style="343" customWidth="1"/>
    <col min="6400" max="6400" width="30.140625" style="343" customWidth="1"/>
    <col min="6401" max="6649" width="9.140625" style="343"/>
    <col min="6650" max="6650" width="13" style="343" customWidth="1"/>
    <col min="6651" max="6651" width="17.28515625" style="343" customWidth="1"/>
    <col min="6652" max="6652" width="25.7109375" style="343" customWidth="1"/>
    <col min="6653" max="6653" width="24.7109375" style="343" customWidth="1"/>
    <col min="6654" max="6654" width="3.85546875" style="343" customWidth="1"/>
    <col min="6655" max="6655" width="20" style="343" customWidth="1"/>
    <col min="6656" max="6656" width="30.140625" style="343" customWidth="1"/>
    <col min="6657" max="6905" width="9.140625" style="343"/>
    <col min="6906" max="6906" width="13" style="343" customWidth="1"/>
    <col min="6907" max="6907" width="17.28515625" style="343" customWidth="1"/>
    <col min="6908" max="6908" width="25.7109375" style="343" customWidth="1"/>
    <col min="6909" max="6909" width="24.7109375" style="343" customWidth="1"/>
    <col min="6910" max="6910" width="3.85546875" style="343" customWidth="1"/>
    <col min="6911" max="6911" width="20" style="343" customWidth="1"/>
    <col min="6912" max="6912" width="30.140625" style="343" customWidth="1"/>
    <col min="6913" max="7161" width="9.140625" style="343"/>
    <col min="7162" max="7162" width="13" style="343" customWidth="1"/>
    <col min="7163" max="7163" width="17.28515625" style="343" customWidth="1"/>
    <col min="7164" max="7164" width="25.7109375" style="343" customWidth="1"/>
    <col min="7165" max="7165" width="24.7109375" style="343" customWidth="1"/>
    <col min="7166" max="7166" width="3.85546875" style="343" customWidth="1"/>
    <col min="7167" max="7167" width="20" style="343" customWidth="1"/>
    <col min="7168" max="7168" width="30.140625" style="343" customWidth="1"/>
    <col min="7169" max="7417" width="9.140625" style="343"/>
    <col min="7418" max="7418" width="13" style="343" customWidth="1"/>
    <col min="7419" max="7419" width="17.28515625" style="343" customWidth="1"/>
    <col min="7420" max="7420" width="25.7109375" style="343" customWidth="1"/>
    <col min="7421" max="7421" width="24.7109375" style="343" customWidth="1"/>
    <col min="7422" max="7422" width="3.85546875" style="343" customWidth="1"/>
    <col min="7423" max="7423" width="20" style="343" customWidth="1"/>
    <col min="7424" max="7424" width="30.140625" style="343" customWidth="1"/>
    <col min="7425" max="7673" width="9.140625" style="343"/>
    <col min="7674" max="7674" width="13" style="343" customWidth="1"/>
    <col min="7675" max="7675" width="17.28515625" style="343" customWidth="1"/>
    <col min="7676" max="7676" width="25.7109375" style="343" customWidth="1"/>
    <col min="7677" max="7677" width="24.7109375" style="343" customWidth="1"/>
    <col min="7678" max="7678" width="3.85546875" style="343" customWidth="1"/>
    <col min="7679" max="7679" width="20" style="343" customWidth="1"/>
    <col min="7680" max="7680" width="30.140625" style="343" customWidth="1"/>
    <col min="7681" max="7929" width="9.140625" style="343"/>
    <col min="7930" max="7930" width="13" style="343" customWidth="1"/>
    <col min="7931" max="7931" width="17.28515625" style="343" customWidth="1"/>
    <col min="7932" max="7932" width="25.7109375" style="343" customWidth="1"/>
    <col min="7933" max="7933" width="24.7109375" style="343" customWidth="1"/>
    <col min="7934" max="7934" width="3.85546875" style="343" customWidth="1"/>
    <col min="7935" max="7935" width="20" style="343" customWidth="1"/>
    <col min="7936" max="7936" width="30.140625" style="343" customWidth="1"/>
    <col min="7937" max="8185" width="9.140625" style="343"/>
    <col min="8186" max="8186" width="13" style="343" customWidth="1"/>
    <col min="8187" max="8187" width="17.28515625" style="343" customWidth="1"/>
    <col min="8188" max="8188" width="25.7109375" style="343" customWidth="1"/>
    <col min="8189" max="8189" width="24.7109375" style="343" customWidth="1"/>
    <col min="8190" max="8190" width="3.85546875" style="343" customWidth="1"/>
    <col min="8191" max="8191" width="20" style="343" customWidth="1"/>
    <col min="8192" max="8192" width="30.140625" style="343" customWidth="1"/>
    <col min="8193" max="8441" width="9.140625" style="343"/>
    <col min="8442" max="8442" width="13" style="343" customWidth="1"/>
    <col min="8443" max="8443" width="17.28515625" style="343" customWidth="1"/>
    <col min="8444" max="8444" width="25.7109375" style="343" customWidth="1"/>
    <col min="8445" max="8445" width="24.7109375" style="343" customWidth="1"/>
    <col min="8446" max="8446" width="3.85546875" style="343" customWidth="1"/>
    <col min="8447" max="8447" width="20" style="343" customWidth="1"/>
    <col min="8448" max="8448" width="30.140625" style="343" customWidth="1"/>
    <col min="8449" max="8697" width="9.140625" style="343"/>
    <col min="8698" max="8698" width="13" style="343" customWidth="1"/>
    <col min="8699" max="8699" width="17.28515625" style="343" customWidth="1"/>
    <col min="8700" max="8700" width="25.7109375" style="343" customWidth="1"/>
    <col min="8701" max="8701" width="24.7109375" style="343" customWidth="1"/>
    <col min="8702" max="8702" width="3.85546875" style="343" customWidth="1"/>
    <col min="8703" max="8703" width="20" style="343" customWidth="1"/>
    <col min="8704" max="8704" width="30.140625" style="343" customWidth="1"/>
    <col min="8705" max="8953" width="9.140625" style="343"/>
    <col min="8954" max="8954" width="13" style="343" customWidth="1"/>
    <col min="8955" max="8955" width="17.28515625" style="343" customWidth="1"/>
    <col min="8956" max="8956" width="25.7109375" style="343" customWidth="1"/>
    <col min="8957" max="8957" width="24.7109375" style="343" customWidth="1"/>
    <col min="8958" max="8958" width="3.85546875" style="343" customWidth="1"/>
    <col min="8959" max="8959" width="20" style="343" customWidth="1"/>
    <col min="8960" max="8960" width="30.140625" style="343" customWidth="1"/>
    <col min="8961" max="9209" width="9.140625" style="343"/>
    <col min="9210" max="9210" width="13" style="343" customWidth="1"/>
    <col min="9211" max="9211" width="17.28515625" style="343" customWidth="1"/>
    <col min="9212" max="9212" width="25.7109375" style="343" customWidth="1"/>
    <col min="9213" max="9213" width="24.7109375" style="343" customWidth="1"/>
    <col min="9214" max="9214" width="3.85546875" style="343" customWidth="1"/>
    <col min="9215" max="9215" width="20" style="343" customWidth="1"/>
    <col min="9216" max="9216" width="30.140625" style="343" customWidth="1"/>
    <col min="9217" max="9465" width="9.140625" style="343"/>
    <col min="9466" max="9466" width="13" style="343" customWidth="1"/>
    <col min="9467" max="9467" width="17.28515625" style="343" customWidth="1"/>
    <col min="9468" max="9468" width="25.7109375" style="343" customWidth="1"/>
    <col min="9469" max="9469" width="24.7109375" style="343" customWidth="1"/>
    <col min="9470" max="9470" width="3.85546875" style="343" customWidth="1"/>
    <col min="9471" max="9471" width="20" style="343" customWidth="1"/>
    <col min="9472" max="9472" width="30.140625" style="343" customWidth="1"/>
    <col min="9473" max="9721" width="9.140625" style="343"/>
    <col min="9722" max="9722" width="13" style="343" customWidth="1"/>
    <col min="9723" max="9723" width="17.28515625" style="343" customWidth="1"/>
    <col min="9724" max="9724" width="25.7109375" style="343" customWidth="1"/>
    <col min="9725" max="9725" width="24.7109375" style="343" customWidth="1"/>
    <col min="9726" max="9726" width="3.85546875" style="343" customWidth="1"/>
    <col min="9727" max="9727" width="20" style="343" customWidth="1"/>
    <col min="9728" max="9728" width="30.140625" style="343" customWidth="1"/>
    <col min="9729" max="9977" width="9.140625" style="343"/>
    <col min="9978" max="9978" width="13" style="343" customWidth="1"/>
    <col min="9979" max="9979" width="17.28515625" style="343" customWidth="1"/>
    <col min="9980" max="9980" width="25.7109375" style="343" customWidth="1"/>
    <col min="9981" max="9981" width="24.7109375" style="343" customWidth="1"/>
    <col min="9982" max="9982" width="3.85546875" style="343" customWidth="1"/>
    <col min="9983" max="9983" width="20" style="343" customWidth="1"/>
    <col min="9984" max="9984" width="30.140625" style="343" customWidth="1"/>
    <col min="9985" max="10233" width="9.140625" style="343"/>
    <col min="10234" max="10234" width="13" style="343" customWidth="1"/>
    <col min="10235" max="10235" width="17.28515625" style="343" customWidth="1"/>
    <col min="10236" max="10236" width="25.7109375" style="343" customWidth="1"/>
    <col min="10237" max="10237" width="24.7109375" style="343" customWidth="1"/>
    <col min="10238" max="10238" width="3.85546875" style="343" customWidth="1"/>
    <col min="10239" max="10239" width="20" style="343" customWidth="1"/>
    <col min="10240" max="10240" width="30.140625" style="343" customWidth="1"/>
    <col min="10241" max="10489" width="9.140625" style="343"/>
    <col min="10490" max="10490" width="13" style="343" customWidth="1"/>
    <col min="10491" max="10491" width="17.28515625" style="343" customWidth="1"/>
    <col min="10492" max="10492" width="25.7109375" style="343" customWidth="1"/>
    <col min="10493" max="10493" width="24.7109375" style="343" customWidth="1"/>
    <col min="10494" max="10494" width="3.85546875" style="343" customWidth="1"/>
    <col min="10495" max="10495" width="20" style="343" customWidth="1"/>
    <col min="10496" max="10496" width="30.140625" style="343" customWidth="1"/>
    <col min="10497" max="10745" width="9.140625" style="343"/>
    <col min="10746" max="10746" width="13" style="343" customWidth="1"/>
    <col min="10747" max="10747" width="17.28515625" style="343" customWidth="1"/>
    <col min="10748" max="10748" width="25.7109375" style="343" customWidth="1"/>
    <col min="10749" max="10749" width="24.7109375" style="343" customWidth="1"/>
    <col min="10750" max="10750" width="3.85546875" style="343" customWidth="1"/>
    <col min="10751" max="10751" width="20" style="343" customWidth="1"/>
    <col min="10752" max="10752" width="30.140625" style="343" customWidth="1"/>
    <col min="10753" max="11001" width="9.140625" style="343"/>
    <col min="11002" max="11002" width="13" style="343" customWidth="1"/>
    <col min="11003" max="11003" width="17.28515625" style="343" customWidth="1"/>
    <col min="11004" max="11004" width="25.7109375" style="343" customWidth="1"/>
    <col min="11005" max="11005" width="24.7109375" style="343" customWidth="1"/>
    <col min="11006" max="11006" width="3.85546875" style="343" customWidth="1"/>
    <col min="11007" max="11007" width="20" style="343" customWidth="1"/>
    <col min="11008" max="11008" width="30.140625" style="343" customWidth="1"/>
    <col min="11009" max="11257" width="9.140625" style="343"/>
    <col min="11258" max="11258" width="13" style="343" customWidth="1"/>
    <col min="11259" max="11259" width="17.28515625" style="343" customWidth="1"/>
    <col min="11260" max="11260" width="25.7109375" style="343" customWidth="1"/>
    <col min="11261" max="11261" width="24.7109375" style="343" customWidth="1"/>
    <col min="11262" max="11262" width="3.85546875" style="343" customWidth="1"/>
    <col min="11263" max="11263" width="20" style="343" customWidth="1"/>
    <col min="11264" max="11264" width="30.140625" style="343" customWidth="1"/>
    <col min="11265" max="11513" width="9.140625" style="343"/>
    <col min="11514" max="11514" width="13" style="343" customWidth="1"/>
    <col min="11515" max="11515" width="17.28515625" style="343" customWidth="1"/>
    <col min="11516" max="11516" width="25.7109375" style="343" customWidth="1"/>
    <col min="11517" max="11517" width="24.7109375" style="343" customWidth="1"/>
    <col min="11518" max="11518" width="3.85546875" style="343" customWidth="1"/>
    <col min="11519" max="11519" width="20" style="343" customWidth="1"/>
    <col min="11520" max="11520" width="30.140625" style="343" customWidth="1"/>
    <col min="11521" max="11769" width="9.140625" style="343"/>
    <col min="11770" max="11770" width="13" style="343" customWidth="1"/>
    <col min="11771" max="11771" width="17.28515625" style="343" customWidth="1"/>
    <col min="11772" max="11772" width="25.7109375" style="343" customWidth="1"/>
    <col min="11773" max="11773" width="24.7109375" style="343" customWidth="1"/>
    <col min="11774" max="11774" width="3.85546875" style="343" customWidth="1"/>
    <col min="11775" max="11775" width="20" style="343" customWidth="1"/>
    <col min="11776" max="11776" width="30.140625" style="343" customWidth="1"/>
    <col min="11777" max="12025" width="9.140625" style="343"/>
    <col min="12026" max="12026" width="13" style="343" customWidth="1"/>
    <col min="12027" max="12027" width="17.28515625" style="343" customWidth="1"/>
    <col min="12028" max="12028" width="25.7109375" style="343" customWidth="1"/>
    <col min="12029" max="12029" width="24.7109375" style="343" customWidth="1"/>
    <col min="12030" max="12030" width="3.85546875" style="343" customWidth="1"/>
    <col min="12031" max="12031" width="20" style="343" customWidth="1"/>
    <col min="12032" max="12032" width="30.140625" style="343" customWidth="1"/>
    <col min="12033" max="12281" width="9.140625" style="343"/>
    <col min="12282" max="12282" width="13" style="343" customWidth="1"/>
    <col min="12283" max="12283" width="17.28515625" style="343" customWidth="1"/>
    <col min="12284" max="12284" width="25.7109375" style="343" customWidth="1"/>
    <col min="12285" max="12285" width="24.7109375" style="343" customWidth="1"/>
    <col min="12286" max="12286" width="3.85546875" style="343" customWidth="1"/>
    <col min="12287" max="12287" width="20" style="343" customWidth="1"/>
    <col min="12288" max="12288" width="30.140625" style="343" customWidth="1"/>
    <col min="12289" max="12537" width="9.140625" style="343"/>
    <col min="12538" max="12538" width="13" style="343" customWidth="1"/>
    <col min="12539" max="12539" width="17.28515625" style="343" customWidth="1"/>
    <col min="12540" max="12540" width="25.7109375" style="343" customWidth="1"/>
    <col min="12541" max="12541" width="24.7109375" style="343" customWidth="1"/>
    <col min="12542" max="12542" width="3.85546875" style="343" customWidth="1"/>
    <col min="12543" max="12543" width="20" style="343" customWidth="1"/>
    <col min="12544" max="12544" width="30.140625" style="343" customWidth="1"/>
    <col min="12545" max="12793" width="9.140625" style="343"/>
    <col min="12794" max="12794" width="13" style="343" customWidth="1"/>
    <col min="12795" max="12795" width="17.28515625" style="343" customWidth="1"/>
    <col min="12796" max="12796" width="25.7109375" style="343" customWidth="1"/>
    <col min="12797" max="12797" width="24.7109375" style="343" customWidth="1"/>
    <col min="12798" max="12798" width="3.85546875" style="343" customWidth="1"/>
    <col min="12799" max="12799" width="20" style="343" customWidth="1"/>
    <col min="12800" max="12800" width="30.140625" style="343" customWidth="1"/>
    <col min="12801" max="13049" width="9.140625" style="343"/>
    <col min="13050" max="13050" width="13" style="343" customWidth="1"/>
    <col min="13051" max="13051" width="17.28515625" style="343" customWidth="1"/>
    <col min="13052" max="13052" width="25.7109375" style="343" customWidth="1"/>
    <col min="13053" max="13053" width="24.7109375" style="343" customWidth="1"/>
    <col min="13054" max="13054" width="3.85546875" style="343" customWidth="1"/>
    <col min="13055" max="13055" width="20" style="343" customWidth="1"/>
    <col min="13056" max="13056" width="30.140625" style="343" customWidth="1"/>
    <col min="13057" max="13305" width="9.140625" style="343"/>
    <col min="13306" max="13306" width="13" style="343" customWidth="1"/>
    <col min="13307" max="13307" width="17.28515625" style="343" customWidth="1"/>
    <col min="13308" max="13308" width="25.7109375" style="343" customWidth="1"/>
    <col min="13309" max="13309" width="24.7109375" style="343" customWidth="1"/>
    <col min="13310" max="13310" width="3.85546875" style="343" customWidth="1"/>
    <col min="13311" max="13311" width="20" style="343" customWidth="1"/>
    <col min="13312" max="13312" width="30.140625" style="343" customWidth="1"/>
    <col min="13313" max="13561" width="9.140625" style="343"/>
    <col min="13562" max="13562" width="13" style="343" customWidth="1"/>
    <col min="13563" max="13563" width="17.28515625" style="343" customWidth="1"/>
    <col min="13564" max="13564" width="25.7109375" style="343" customWidth="1"/>
    <col min="13565" max="13565" width="24.7109375" style="343" customWidth="1"/>
    <col min="13566" max="13566" width="3.85546875" style="343" customWidth="1"/>
    <col min="13567" max="13567" width="20" style="343" customWidth="1"/>
    <col min="13568" max="13568" width="30.140625" style="343" customWidth="1"/>
    <col min="13569" max="13817" width="9.140625" style="343"/>
    <col min="13818" max="13818" width="13" style="343" customWidth="1"/>
    <col min="13819" max="13819" width="17.28515625" style="343" customWidth="1"/>
    <col min="13820" max="13820" width="25.7109375" style="343" customWidth="1"/>
    <col min="13821" max="13821" width="24.7109375" style="343" customWidth="1"/>
    <col min="13822" max="13822" width="3.85546875" style="343" customWidth="1"/>
    <col min="13823" max="13823" width="20" style="343" customWidth="1"/>
    <col min="13824" max="13824" width="30.140625" style="343" customWidth="1"/>
    <col min="13825" max="14073" width="9.140625" style="343"/>
    <col min="14074" max="14074" width="13" style="343" customWidth="1"/>
    <col min="14075" max="14075" width="17.28515625" style="343" customWidth="1"/>
    <col min="14076" max="14076" width="25.7109375" style="343" customWidth="1"/>
    <col min="14077" max="14077" width="24.7109375" style="343" customWidth="1"/>
    <col min="14078" max="14078" width="3.85546875" style="343" customWidth="1"/>
    <col min="14079" max="14079" width="20" style="343" customWidth="1"/>
    <col min="14080" max="14080" width="30.140625" style="343" customWidth="1"/>
    <col min="14081" max="14329" width="9.140625" style="343"/>
    <col min="14330" max="14330" width="13" style="343" customWidth="1"/>
    <col min="14331" max="14331" width="17.28515625" style="343" customWidth="1"/>
    <col min="14332" max="14332" width="25.7109375" style="343" customWidth="1"/>
    <col min="14333" max="14333" width="24.7109375" style="343" customWidth="1"/>
    <col min="14334" max="14334" width="3.85546875" style="343" customWidth="1"/>
    <col min="14335" max="14335" width="20" style="343" customWidth="1"/>
    <col min="14336" max="14336" width="30.140625" style="343" customWidth="1"/>
    <col min="14337" max="14585" width="9.140625" style="343"/>
    <col min="14586" max="14586" width="13" style="343" customWidth="1"/>
    <col min="14587" max="14587" width="17.28515625" style="343" customWidth="1"/>
    <col min="14588" max="14588" width="25.7109375" style="343" customWidth="1"/>
    <col min="14589" max="14589" width="24.7109375" style="343" customWidth="1"/>
    <col min="14590" max="14590" width="3.85546875" style="343" customWidth="1"/>
    <col min="14591" max="14591" width="20" style="343" customWidth="1"/>
    <col min="14592" max="14592" width="30.140625" style="343" customWidth="1"/>
    <col min="14593" max="14841" width="9.140625" style="343"/>
    <col min="14842" max="14842" width="13" style="343" customWidth="1"/>
    <col min="14843" max="14843" width="17.28515625" style="343" customWidth="1"/>
    <col min="14844" max="14844" width="25.7109375" style="343" customWidth="1"/>
    <col min="14845" max="14845" width="24.7109375" style="343" customWidth="1"/>
    <col min="14846" max="14846" width="3.85546875" style="343" customWidth="1"/>
    <col min="14847" max="14847" width="20" style="343" customWidth="1"/>
    <col min="14848" max="14848" width="30.140625" style="343" customWidth="1"/>
    <col min="14849" max="15097" width="9.140625" style="343"/>
    <col min="15098" max="15098" width="13" style="343" customWidth="1"/>
    <col min="15099" max="15099" width="17.28515625" style="343" customWidth="1"/>
    <col min="15100" max="15100" width="25.7109375" style="343" customWidth="1"/>
    <col min="15101" max="15101" width="24.7109375" style="343" customWidth="1"/>
    <col min="15102" max="15102" width="3.85546875" style="343" customWidth="1"/>
    <col min="15103" max="15103" width="20" style="343" customWidth="1"/>
    <col min="15104" max="15104" width="30.140625" style="343" customWidth="1"/>
    <col min="15105" max="15353" width="9.140625" style="343"/>
    <col min="15354" max="15354" width="13" style="343" customWidth="1"/>
    <col min="15355" max="15355" width="17.28515625" style="343" customWidth="1"/>
    <col min="15356" max="15356" width="25.7109375" style="343" customWidth="1"/>
    <col min="15357" max="15357" width="24.7109375" style="343" customWidth="1"/>
    <col min="15358" max="15358" width="3.85546875" style="343" customWidth="1"/>
    <col min="15359" max="15359" width="20" style="343" customWidth="1"/>
    <col min="15360" max="15360" width="30.140625" style="343" customWidth="1"/>
    <col min="15361" max="15609" width="9.140625" style="343"/>
    <col min="15610" max="15610" width="13" style="343" customWidth="1"/>
    <col min="15611" max="15611" width="17.28515625" style="343" customWidth="1"/>
    <col min="15612" max="15612" width="25.7109375" style="343" customWidth="1"/>
    <col min="15613" max="15613" width="24.7109375" style="343" customWidth="1"/>
    <col min="15614" max="15614" width="3.85546875" style="343" customWidth="1"/>
    <col min="15615" max="15615" width="20" style="343" customWidth="1"/>
    <col min="15616" max="15616" width="30.140625" style="343" customWidth="1"/>
    <col min="15617" max="15865" width="9.140625" style="343"/>
    <col min="15866" max="15866" width="13" style="343" customWidth="1"/>
    <col min="15867" max="15867" width="17.28515625" style="343" customWidth="1"/>
    <col min="15868" max="15868" width="25.7109375" style="343" customWidth="1"/>
    <col min="15869" max="15869" width="24.7109375" style="343" customWidth="1"/>
    <col min="15870" max="15870" width="3.85546875" style="343" customWidth="1"/>
    <col min="15871" max="15871" width="20" style="343" customWidth="1"/>
    <col min="15872" max="15872" width="30.140625" style="343" customWidth="1"/>
    <col min="15873" max="16121" width="9.140625" style="343"/>
    <col min="16122" max="16122" width="13" style="343" customWidth="1"/>
    <col min="16123" max="16123" width="17.28515625" style="343" customWidth="1"/>
    <col min="16124" max="16124" width="25.7109375" style="343" customWidth="1"/>
    <col min="16125" max="16125" width="24.7109375" style="343" customWidth="1"/>
    <col min="16126" max="16126" width="3.85546875" style="343" customWidth="1"/>
    <col min="16127" max="16127" width="20" style="343" customWidth="1"/>
    <col min="16128" max="16128" width="30.140625" style="343" customWidth="1"/>
    <col min="16129" max="16384" width="9.140625" style="343"/>
  </cols>
  <sheetData>
    <row r="1" spans="2:8" ht="22.5" customHeight="1" x14ac:dyDescent="0.25">
      <c r="B1" s="551" t="s">
        <v>727</v>
      </c>
      <c r="C1" s="551"/>
      <c r="D1" s="551"/>
      <c r="E1" s="551"/>
      <c r="F1" s="551"/>
      <c r="G1" s="551"/>
      <c r="H1" s="552"/>
    </row>
    <row r="2" spans="2:8" s="344" customFormat="1" ht="21" customHeight="1" thickBot="1" x14ac:dyDescent="0.3">
      <c r="B2" s="553"/>
      <c r="C2" s="553"/>
      <c r="D2" s="553"/>
      <c r="E2" s="553"/>
      <c r="F2" s="553"/>
      <c r="G2" s="553"/>
      <c r="H2" s="554"/>
    </row>
    <row r="3" spans="2:8" s="345" customFormat="1" ht="35.25" customHeight="1" thickTop="1" x14ac:dyDescent="0.25">
      <c r="B3" s="555" t="s">
        <v>619</v>
      </c>
      <c r="C3" s="556"/>
      <c r="D3" s="556"/>
      <c r="E3" s="556"/>
      <c r="F3" s="556"/>
      <c r="G3" s="556"/>
      <c r="H3" s="557"/>
    </row>
    <row r="4" spans="2:8" s="348" customFormat="1" ht="21" customHeight="1" x14ac:dyDescent="0.25">
      <c r="B4" s="346"/>
      <c r="C4" s="346"/>
      <c r="D4" s="558" t="s">
        <v>620</v>
      </c>
      <c r="E4" s="559"/>
      <c r="F4" s="347"/>
      <c r="G4" s="558" t="s">
        <v>621</v>
      </c>
      <c r="H4" s="559"/>
    </row>
    <row r="5" spans="2:8" s="354" customFormat="1" ht="29.25" customHeight="1" x14ac:dyDescent="0.25">
      <c r="B5" s="349" t="s">
        <v>622</v>
      </c>
      <c r="C5" s="350" t="s">
        <v>623</v>
      </c>
      <c r="D5" s="351" t="s">
        <v>624</v>
      </c>
      <c r="E5" s="352" t="s">
        <v>625</v>
      </c>
      <c r="F5" s="353"/>
      <c r="G5" s="352" t="s">
        <v>626</v>
      </c>
      <c r="H5" s="352" t="s">
        <v>627</v>
      </c>
    </row>
    <row r="6" spans="2:8" s="354" customFormat="1" ht="45" customHeight="1" x14ac:dyDescent="0.25">
      <c r="B6" s="355" t="s">
        <v>628</v>
      </c>
      <c r="C6" s="356" t="s">
        <v>629</v>
      </c>
      <c r="D6" s="352" t="s">
        <v>728</v>
      </c>
      <c r="E6" s="352" t="s">
        <v>729</v>
      </c>
      <c r="F6" s="357"/>
      <c r="G6" s="352" t="s">
        <v>730</v>
      </c>
      <c r="H6" s="352" t="s">
        <v>731</v>
      </c>
    </row>
    <row r="7" spans="2:8" ht="21" customHeight="1" x14ac:dyDescent="0.25">
      <c r="B7" s="358"/>
      <c r="C7" s="358"/>
      <c r="D7" s="358"/>
      <c r="E7" s="359"/>
      <c r="F7" s="360"/>
      <c r="G7" s="358"/>
      <c r="H7" s="359"/>
    </row>
    <row r="8" spans="2:8" ht="21" customHeight="1" x14ac:dyDescent="0.25">
      <c r="B8" s="358"/>
      <c r="C8" s="358"/>
      <c r="D8" s="358"/>
      <c r="E8" s="359"/>
      <c r="F8" s="360"/>
      <c r="G8" s="358"/>
      <c r="H8" s="359"/>
    </row>
    <row r="9" spans="2:8" ht="21" customHeight="1" x14ac:dyDescent="0.25">
      <c r="B9" s="358"/>
      <c r="C9" s="358"/>
      <c r="D9" s="358"/>
      <c r="E9" s="359"/>
      <c r="F9" s="360"/>
      <c r="G9" s="358"/>
      <c r="H9" s="359"/>
    </row>
    <row r="10" spans="2:8" ht="21" customHeight="1" x14ac:dyDescent="0.25">
      <c r="B10" s="358"/>
      <c r="C10" s="358"/>
      <c r="D10" s="358"/>
      <c r="E10" s="359"/>
      <c r="F10" s="360"/>
      <c r="G10" s="358"/>
      <c r="H10" s="359"/>
    </row>
    <row r="11" spans="2:8" ht="21" customHeight="1" x14ac:dyDescent="0.25">
      <c r="B11" s="358"/>
      <c r="C11" s="358"/>
      <c r="D11" s="358"/>
      <c r="E11" s="359"/>
      <c r="F11" s="360"/>
      <c r="G11" s="358"/>
      <c r="H11" s="359"/>
    </row>
    <row r="12" spans="2:8" ht="21" customHeight="1" x14ac:dyDescent="0.25">
      <c r="B12" s="358"/>
      <c r="C12" s="358"/>
      <c r="D12" s="358"/>
      <c r="E12" s="359"/>
      <c r="F12" s="360"/>
      <c r="G12" s="358"/>
      <c r="H12" s="359"/>
    </row>
    <row r="13" spans="2:8" ht="21" customHeight="1" x14ac:dyDescent="0.25">
      <c r="B13" s="358"/>
      <c r="C13" s="358"/>
      <c r="D13" s="358"/>
      <c r="E13" s="359"/>
      <c r="F13" s="360"/>
      <c r="G13" s="358"/>
      <c r="H13" s="359"/>
    </row>
    <row r="14" spans="2:8" ht="21" customHeight="1" x14ac:dyDescent="0.25">
      <c r="B14" s="358"/>
      <c r="C14" s="358"/>
      <c r="D14" s="358"/>
      <c r="E14" s="359"/>
      <c r="F14" s="360"/>
      <c r="G14" s="358"/>
      <c r="H14" s="359"/>
    </row>
    <row r="15" spans="2:8" ht="21" customHeight="1" x14ac:dyDescent="0.25">
      <c r="B15" s="358"/>
      <c r="C15" s="358"/>
      <c r="D15" s="358"/>
      <c r="E15" s="359"/>
      <c r="F15" s="360"/>
      <c r="G15" s="358"/>
      <c r="H15" s="359"/>
    </row>
    <row r="16" spans="2:8" ht="21" customHeight="1" x14ac:dyDescent="0.25">
      <c r="B16" s="358"/>
      <c r="C16" s="358"/>
      <c r="D16" s="358"/>
      <c r="E16" s="359"/>
      <c r="F16" s="360"/>
      <c r="G16" s="358"/>
      <c r="H16" s="359"/>
    </row>
    <row r="17" spans="2:8" ht="21" customHeight="1" x14ac:dyDescent="0.25">
      <c r="B17" s="358"/>
      <c r="C17" s="358"/>
      <c r="D17" s="358"/>
      <c r="E17" s="359"/>
      <c r="F17" s="360"/>
      <c r="G17" s="358"/>
      <c r="H17" s="359"/>
    </row>
    <row r="18" spans="2:8" ht="21" customHeight="1" x14ac:dyDescent="0.25">
      <c r="B18" s="358"/>
      <c r="C18" s="358"/>
      <c r="D18" s="358"/>
      <c r="E18" s="359"/>
      <c r="F18" s="360"/>
      <c r="G18" s="358"/>
      <c r="H18" s="359"/>
    </row>
    <row r="19" spans="2:8" ht="21" customHeight="1" x14ac:dyDescent="0.25">
      <c r="B19" s="358"/>
      <c r="C19" s="358"/>
      <c r="D19" s="358"/>
      <c r="E19" s="359"/>
      <c r="F19" s="360"/>
      <c r="G19" s="358"/>
      <c r="H19" s="359"/>
    </row>
    <row r="20" spans="2:8" ht="21" customHeight="1" x14ac:dyDescent="0.25">
      <c r="B20" s="358"/>
      <c r="C20" s="358"/>
      <c r="D20" s="358"/>
      <c r="E20" s="359"/>
      <c r="F20" s="360"/>
      <c r="G20" s="358"/>
      <c r="H20" s="359"/>
    </row>
    <row r="21" spans="2:8" ht="21" customHeight="1" x14ac:dyDescent="0.25">
      <c r="B21" s="358"/>
      <c r="C21" s="358"/>
      <c r="D21" s="358"/>
      <c r="E21" s="359"/>
      <c r="F21" s="360"/>
      <c r="G21" s="358"/>
      <c r="H21" s="359"/>
    </row>
    <row r="22" spans="2:8" ht="21" customHeight="1" x14ac:dyDescent="0.25">
      <c r="B22" s="358"/>
      <c r="C22" s="358"/>
      <c r="D22" s="358"/>
      <c r="E22" s="359"/>
      <c r="F22" s="360"/>
      <c r="G22" s="358"/>
      <c r="H22" s="359"/>
    </row>
    <row r="23" spans="2:8" ht="21" customHeight="1" x14ac:dyDescent="0.25">
      <c r="B23" s="358"/>
      <c r="C23" s="358"/>
      <c r="D23" s="358"/>
      <c r="E23" s="359"/>
      <c r="F23" s="360"/>
      <c r="G23" s="358"/>
      <c r="H23" s="359"/>
    </row>
    <row r="24" spans="2:8" ht="21" customHeight="1" x14ac:dyDescent="0.25">
      <c r="B24" s="358"/>
      <c r="C24" s="358"/>
      <c r="D24" s="358"/>
      <c r="E24" s="359"/>
      <c r="F24" s="360"/>
      <c r="G24" s="358"/>
      <c r="H24" s="359"/>
    </row>
    <row r="25" spans="2:8" ht="21" customHeight="1" x14ac:dyDescent="0.25">
      <c r="B25" s="358"/>
      <c r="C25" s="358"/>
      <c r="D25" s="358"/>
      <c r="E25" s="359"/>
      <c r="F25" s="360"/>
      <c r="G25" s="358"/>
      <c r="H25" s="359"/>
    </row>
    <row r="26" spans="2:8" ht="21" customHeight="1" x14ac:dyDescent="0.25">
      <c r="B26" s="361"/>
      <c r="C26" s="361"/>
      <c r="D26" s="358"/>
      <c r="E26" s="359"/>
      <c r="F26" s="360"/>
      <c r="G26" s="358"/>
      <c r="H26" s="359"/>
    </row>
    <row r="27" spans="2:8" ht="21" customHeight="1" x14ac:dyDescent="0.25">
      <c r="B27" s="362" t="s">
        <v>163</v>
      </c>
      <c r="C27" s="363"/>
      <c r="D27" s="364">
        <f>SUM(D7:D26)</f>
        <v>0</v>
      </c>
      <c r="E27" s="365">
        <f>SUM(E7:E26)</f>
        <v>0</v>
      </c>
      <c r="F27" s="357"/>
      <c r="G27" s="364">
        <f>SUM(G7:G26)</f>
        <v>0</v>
      </c>
      <c r="H27" s="365">
        <f>SUM(H7:H26)</f>
        <v>0</v>
      </c>
    </row>
  </sheetData>
  <sheetProtection insertRows="0"/>
  <mergeCells count="4">
    <mergeCell ref="B1:H2"/>
    <mergeCell ref="B3:H3"/>
    <mergeCell ref="D4:E4"/>
    <mergeCell ref="G4:H4"/>
  </mergeCells>
  <pageMargins left="0.7" right="0.7" top="0.75" bottom="0.75" header="0.3" footer="0.3"/>
  <pageSetup paperSize="9" scale="7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CC0DA"/>
    <pageSetUpPr fitToPage="1"/>
  </sheetPr>
  <dimension ref="A1:U100"/>
  <sheetViews>
    <sheetView zoomScale="85" zoomScaleNormal="85" workbookViewId="0">
      <selection sqref="A1:R1"/>
    </sheetView>
  </sheetViews>
  <sheetFormatPr defaultColWidth="9.140625" defaultRowHeight="12.75" x14ac:dyDescent="0.2"/>
  <cols>
    <col min="1" max="1" width="10.85546875" style="235" bestFit="1" customWidth="1"/>
    <col min="2" max="8" width="9.140625" style="235"/>
    <col min="9" max="10" width="12.85546875" style="235" customWidth="1"/>
    <col min="11" max="11" width="22.28515625" style="235" customWidth="1"/>
    <col min="12" max="16" width="9.140625" style="235"/>
    <col min="17" max="17" width="33.5703125" style="235" customWidth="1"/>
    <col min="18" max="18" width="20" style="235" customWidth="1"/>
    <col min="19" max="16384" width="9.140625" style="235"/>
  </cols>
  <sheetData>
    <row r="1" spans="1:21" ht="45.75" customHeight="1" x14ac:dyDescent="0.2">
      <c r="A1" s="562" t="s">
        <v>519</v>
      </c>
      <c r="B1" s="563"/>
      <c r="C1" s="563"/>
      <c r="D1" s="563"/>
      <c r="E1" s="563"/>
      <c r="F1" s="563"/>
      <c r="G1" s="563"/>
      <c r="H1" s="563"/>
      <c r="I1" s="563"/>
      <c r="J1" s="563"/>
      <c r="K1" s="563"/>
      <c r="L1" s="563"/>
      <c r="M1" s="563"/>
      <c r="N1" s="563"/>
      <c r="O1" s="563"/>
      <c r="P1" s="563"/>
      <c r="Q1" s="563"/>
      <c r="R1" s="564"/>
    </row>
    <row r="2" spans="1:21" ht="10.5" customHeight="1" x14ac:dyDescent="0.25">
      <c r="A2" s="236"/>
      <c r="B2" s="236"/>
      <c r="C2" s="236"/>
      <c r="D2" s="236"/>
      <c r="E2" s="236"/>
      <c r="F2" s="236"/>
      <c r="G2" s="236"/>
      <c r="H2" s="236"/>
      <c r="I2" s="236"/>
      <c r="J2" s="236"/>
      <c r="K2" s="236"/>
      <c r="L2" s="236"/>
      <c r="M2" s="236"/>
      <c r="N2" s="236"/>
      <c r="O2" s="236"/>
      <c r="P2" s="236"/>
      <c r="Q2" s="236"/>
    </row>
    <row r="3" spans="1:21" ht="42" customHeight="1" x14ac:dyDescent="0.2">
      <c r="A3" s="565" t="s">
        <v>522</v>
      </c>
      <c r="B3" s="565"/>
      <c r="C3" s="565"/>
      <c r="D3" s="565"/>
      <c r="E3" s="565"/>
      <c r="F3" s="565"/>
      <c r="G3" s="565"/>
      <c r="H3" s="565"/>
      <c r="I3" s="565"/>
      <c r="J3" s="565"/>
      <c r="K3" s="565"/>
      <c r="L3" s="565"/>
      <c r="M3" s="565"/>
      <c r="N3" s="565"/>
      <c r="O3" s="565"/>
      <c r="P3" s="565"/>
      <c r="Q3" s="565"/>
      <c r="R3" s="565"/>
    </row>
    <row r="4" spans="1:21" x14ac:dyDescent="0.2">
      <c r="A4" s="237"/>
      <c r="B4" s="237"/>
      <c r="C4" s="237"/>
      <c r="D4" s="237"/>
      <c r="E4" s="237"/>
      <c r="F4" s="237"/>
      <c r="G4" s="237"/>
      <c r="H4" s="237"/>
      <c r="I4" s="237"/>
      <c r="J4" s="237"/>
      <c r="K4" s="237"/>
      <c r="L4" s="237"/>
      <c r="M4" s="237"/>
      <c r="N4" s="237"/>
      <c r="O4" s="237"/>
      <c r="P4" s="237"/>
      <c r="Q4" s="237"/>
      <c r="R4" s="237"/>
    </row>
    <row r="5" spans="1:21" ht="37.5" customHeight="1" x14ac:dyDescent="0.2">
      <c r="A5" s="566" t="s">
        <v>520</v>
      </c>
      <c r="B5" s="566"/>
      <c r="C5" s="566"/>
      <c r="D5" s="566"/>
      <c r="E5" s="566"/>
      <c r="F5" s="566"/>
      <c r="G5" s="566"/>
      <c r="H5" s="566"/>
      <c r="I5" s="566"/>
      <c r="J5" s="566"/>
      <c r="K5" s="566"/>
      <c r="L5" s="566"/>
      <c r="M5" s="566"/>
      <c r="N5" s="566"/>
      <c r="O5" s="566"/>
      <c r="P5" s="566"/>
      <c r="Q5" s="566"/>
      <c r="R5" s="566"/>
    </row>
    <row r="6" spans="1:21" ht="30.75" customHeight="1" x14ac:dyDescent="0.2">
      <c r="A6" s="567" t="s">
        <v>521</v>
      </c>
      <c r="B6" s="567"/>
      <c r="C6" s="567"/>
      <c r="D6" s="567"/>
      <c r="E6" s="567"/>
      <c r="F6" s="567"/>
      <c r="G6" s="567"/>
      <c r="H6" s="567"/>
      <c r="I6" s="567"/>
      <c r="J6" s="567"/>
      <c r="K6" s="567"/>
      <c r="L6" s="237"/>
      <c r="M6" s="237"/>
      <c r="N6" s="237"/>
      <c r="O6" s="237"/>
      <c r="P6" s="237"/>
      <c r="Q6" s="237"/>
      <c r="R6" s="237"/>
    </row>
    <row r="7" spans="1:21" ht="30.75" customHeight="1" x14ac:dyDescent="0.2">
      <c r="A7" s="568" t="s">
        <v>503</v>
      </c>
      <c r="B7" s="568"/>
      <c r="C7" s="568"/>
      <c r="D7" s="568"/>
      <c r="E7" s="568"/>
      <c r="F7" s="237"/>
      <c r="G7" s="237"/>
      <c r="H7" s="237"/>
      <c r="I7" s="237"/>
      <c r="J7" s="237"/>
      <c r="K7" s="237"/>
      <c r="L7" s="237"/>
      <c r="M7" s="237"/>
      <c r="N7" s="237"/>
      <c r="O7" s="237"/>
      <c r="P7" s="237"/>
      <c r="Q7" s="237"/>
      <c r="R7" s="237"/>
      <c r="U7" s="238"/>
    </row>
    <row r="8" spans="1:21" ht="15" customHeight="1" x14ac:dyDescent="0.2"/>
    <row r="9" spans="1:21" ht="174.75" customHeight="1" x14ac:dyDescent="0.2">
      <c r="A9" s="239" t="s">
        <v>504</v>
      </c>
      <c r="B9" s="569" t="s">
        <v>505</v>
      </c>
      <c r="C9" s="569"/>
      <c r="D9" s="570" t="s">
        <v>506</v>
      </c>
      <c r="E9" s="571"/>
      <c r="F9" s="572"/>
      <c r="G9" s="569" t="s">
        <v>507</v>
      </c>
      <c r="H9" s="569"/>
      <c r="I9" s="573" t="s">
        <v>508</v>
      </c>
      <c r="J9" s="573"/>
      <c r="K9" s="240" t="s">
        <v>509</v>
      </c>
      <c r="L9" s="574" t="s">
        <v>510</v>
      </c>
      <c r="M9" s="575"/>
      <c r="N9" s="575"/>
      <c r="O9" s="575"/>
      <c r="P9" s="575"/>
      <c r="Q9" s="576"/>
      <c r="R9" s="241" t="s">
        <v>511</v>
      </c>
    </row>
    <row r="10" spans="1:21" ht="34.5" customHeight="1" x14ac:dyDescent="0.2">
      <c r="A10" s="242"/>
      <c r="B10" s="560"/>
      <c r="C10" s="560"/>
      <c r="D10" s="560"/>
      <c r="E10" s="560"/>
      <c r="F10" s="560"/>
      <c r="G10" s="560"/>
      <c r="H10" s="560"/>
      <c r="I10" s="560"/>
      <c r="J10" s="560"/>
      <c r="K10" s="243"/>
      <c r="L10" s="561"/>
      <c r="M10" s="561"/>
      <c r="N10" s="561"/>
      <c r="O10" s="561"/>
      <c r="P10" s="561"/>
      <c r="Q10" s="561"/>
      <c r="R10" s="242"/>
    </row>
    <row r="11" spans="1:21" ht="34.5" customHeight="1" x14ac:dyDescent="0.2">
      <c r="A11" s="242"/>
      <c r="B11" s="560"/>
      <c r="C11" s="560"/>
      <c r="D11" s="560"/>
      <c r="E11" s="560"/>
      <c r="F11" s="560"/>
      <c r="G11" s="560"/>
      <c r="H11" s="560"/>
      <c r="I11" s="560"/>
      <c r="J11" s="560"/>
      <c r="K11" s="243"/>
      <c r="L11" s="561"/>
      <c r="M11" s="561"/>
      <c r="N11" s="561"/>
      <c r="O11" s="561"/>
      <c r="P11" s="561"/>
      <c r="Q11" s="561"/>
      <c r="R11" s="242"/>
    </row>
    <row r="12" spans="1:21" ht="34.5" customHeight="1" x14ac:dyDescent="0.2">
      <c r="A12" s="242"/>
      <c r="B12" s="560"/>
      <c r="C12" s="560"/>
      <c r="D12" s="560"/>
      <c r="E12" s="560"/>
      <c r="F12" s="560"/>
      <c r="G12" s="560"/>
      <c r="H12" s="560"/>
      <c r="I12" s="560"/>
      <c r="J12" s="560"/>
      <c r="K12" s="243"/>
      <c r="L12" s="561"/>
      <c r="M12" s="561"/>
      <c r="N12" s="561"/>
      <c r="O12" s="561"/>
      <c r="P12" s="561"/>
      <c r="Q12" s="561"/>
      <c r="R12" s="242"/>
    </row>
    <row r="13" spans="1:21" ht="34.5" customHeight="1" x14ac:dyDescent="0.2">
      <c r="A13" s="242"/>
      <c r="B13" s="560"/>
      <c r="C13" s="560"/>
      <c r="D13" s="560"/>
      <c r="E13" s="560"/>
      <c r="F13" s="560"/>
      <c r="G13" s="560"/>
      <c r="H13" s="560"/>
      <c r="I13" s="560"/>
      <c r="J13" s="560"/>
      <c r="K13" s="243"/>
      <c r="L13" s="561"/>
      <c r="M13" s="561"/>
      <c r="N13" s="561"/>
      <c r="O13" s="561"/>
      <c r="P13" s="561"/>
      <c r="Q13" s="561"/>
      <c r="R13" s="242"/>
    </row>
    <row r="14" spans="1:21" ht="34.5" customHeight="1" x14ac:dyDescent="0.2">
      <c r="A14" s="242"/>
      <c r="B14" s="560"/>
      <c r="C14" s="560"/>
      <c r="D14" s="560"/>
      <c r="E14" s="560"/>
      <c r="F14" s="560"/>
      <c r="G14" s="560"/>
      <c r="H14" s="560"/>
      <c r="I14" s="560"/>
      <c r="J14" s="560"/>
      <c r="K14" s="243"/>
      <c r="L14" s="561"/>
      <c r="M14" s="561"/>
      <c r="N14" s="561"/>
      <c r="O14" s="561"/>
      <c r="P14" s="561"/>
      <c r="Q14" s="561"/>
      <c r="R14" s="242"/>
    </row>
    <row r="15" spans="1:21" ht="34.5" customHeight="1" x14ac:dyDescent="0.2">
      <c r="A15" s="242"/>
      <c r="B15" s="560"/>
      <c r="C15" s="560"/>
      <c r="D15" s="560"/>
      <c r="E15" s="560"/>
      <c r="F15" s="560"/>
      <c r="G15" s="560"/>
      <c r="H15" s="560"/>
      <c r="I15" s="560"/>
      <c r="J15" s="560"/>
      <c r="K15" s="243"/>
      <c r="L15" s="561"/>
      <c r="M15" s="561"/>
      <c r="N15" s="561"/>
      <c r="O15" s="561"/>
      <c r="P15" s="561"/>
      <c r="Q15" s="561"/>
      <c r="R15" s="242"/>
    </row>
    <row r="16" spans="1:21" ht="34.5" customHeight="1" x14ac:dyDescent="0.2">
      <c r="A16" s="242"/>
      <c r="B16" s="560"/>
      <c r="C16" s="560"/>
      <c r="D16" s="560"/>
      <c r="E16" s="560"/>
      <c r="F16" s="560"/>
      <c r="G16" s="560"/>
      <c r="H16" s="560"/>
      <c r="I16" s="560"/>
      <c r="J16" s="560"/>
      <c r="K16" s="243"/>
      <c r="L16" s="561"/>
      <c r="M16" s="561"/>
      <c r="N16" s="561"/>
      <c r="O16" s="561"/>
      <c r="P16" s="561"/>
      <c r="Q16" s="561"/>
      <c r="R16" s="242"/>
    </row>
    <row r="17" spans="1:18" ht="34.5" customHeight="1" x14ac:dyDescent="0.2">
      <c r="A17" s="242"/>
      <c r="B17" s="560"/>
      <c r="C17" s="560"/>
      <c r="D17" s="560"/>
      <c r="E17" s="560"/>
      <c r="F17" s="560"/>
      <c r="G17" s="560"/>
      <c r="H17" s="560"/>
      <c r="I17" s="560"/>
      <c r="J17" s="560"/>
      <c r="K17" s="243"/>
      <c r="L17" s="561"/>
      <c r="M17" s="561"/>
      <c r="N17" s="561"/>
      <c r="O17" s="561"/>
      <c r="P17" s="561"/>
      <c r="Q17" s="561"/>
      <c r="R17" s="242"/>
    </row>
    <row r="18" spans="1:18" ht="34.5" customHeight="1" x14ac:dyDescent="0.2">
      <c r="A18" s="242"/>
      <c r="B18" s="560"/>
      <c r="C18" s="560"/>
      <c r="D18" s="560"/>
      <c r="E18" s="560"/>
      <c r="F18" s="560"/>
      <c r="G18" s="560"/>
      <c r="H18" s="560"/>
      <c r="I18" s="560"/>
      <c r="J18" s="560"/>
      <c r="K18" s="243"/>
      <c r="L18" s="561"/>
      <c r="M18" s="561"/>
      <c r="N18" s="561"/>
      <c r="O18" s="561"/>
      <c r="P18" s="561"/>
      <c r="Q18" s="561"/>
      <c r="R18" s="242"/>
    </row>
    <row r="19" spans="1:18" ht="34.5" customHeight="1" x14ac:dyDescent="0.2">
      <c r="A19" s="242"/>
      <c r="B19" s="560"/>
      <c r="C19" s="560"/>
      <c r="D19" s="560"/>
      <c r="E19" s="560"/>
      <c r="F19" s="560"/>
      <c r="G19" s="560"/>
      <c r="H19" s="560"/>
      <c r="I19" s="560"/>
      <c r="J19" s="560"/>
      <c r="K19" s="243"/>
      <c r="L19" s="561"/>
      <c r="M19" s="561"/>
      <c r="N19" s="561"/>
      <c r="O19" s="561"/>
      <c r="P19" s="561"/>
      <c r="Q19" s="561"/>
      <c r="R19" s="242"/>
    </row>
    <row r="20" spans="1:18" ht="34.5" customHeight="1" x14ac:dyDescent="0.2">
      <c r="A20" s="242"/>
      <c r="B20" s="560"/>
      <c r="C20" s="560"/>
      <c r="D20" s="560"/>
      <c r="E20" s="560"/>
      <c r="F20" s="560"/>
      <c r="G20" s="560"/>
      <c r="H20" s="560"/>
      <c r="I20" s="560"/>
      <c r="J20" s="560"/>
      <c r="K20" s="243"/>
      <c r="L20" s="561"/>
      <c r="M20" s="561"/>
      <c r="N20" s="561"/>
      <c r="O20" s="561"/>
      <c r="P20" s="561"/>
      <c r="Q20" s="561"/>
      <c r="R20" s="242"/>
    </row>
    <row r="21" spans="1:18" ht="34.5" customHeight="1" x14ac:dyDescent="0.2">
      <c r="A21" s="242"/>
      <c r="B21" s="560"/>
      <c r="C21" s="560"/>
      <c r="D21" s="560"/>
      <c r="E21" s="560"/>
      <c r="F21" s="560"/>
      <c r="G21" s="560"/>
      <c r="H21" s="560"/>
      <c r="I21" s="560"/>
      <c r="J21" s="560"/>
      <c r="K21" s="243"/>
      <c r="L21" s="561"/>
      <c r="M21" s="561"/>
      <c r="N21" s="561"/>
      <c r="O21" s="561"/>
      <c r="P21" s="561"/>
      <c r="Q21" s="561"/>
      <c r="R21" s="242"/>
    </row>
    <row r="22" spans="1:18" ht="34.5" customHeight="1" x14ac:dyDescent="0.2">
      <c r="A22" s="242"/>
      <c r="B22" s="560"/>
      <c r="C22" s="560"/>
      <c r="D22" s="560"/>
      <c r="E22" s="560"/>
      <c r="F22" s="560"/>
      <c r="G22" s="560"/>
      <c r="H22" s="560"/>
      <c r="I22" s="560"/>
      <c r="J22" s="560"/>
      <c r="K22" s="243"/>
      <c r="L22" s="561"/>
      <c r="M22" s="561"/>
      <c r="N22" s="561"/>
      <c r="O22" s="561"/>
      <c r="P22" s="561"/>
      <c r="Q22" s="561"/>
      <c r="R22" s="242"/>
    </row>
    <row r="23" spans="1:18" ht="34.5" customHeight="1" x14ac:dyDescent="0.2">
      <c r="A23" s="242"/>
      <c r="B23" s="560"/>
      <c r="C23" s="560"/>
      <c r="D23" s="560"/>
      <c r="E23" s="560"/>
      <c r="F23" s="560"/>
      <c r="G23" s="560"/>
      <c r="H23" s="560"/>
      <c r="I23" s="560"/>
      <c r="J23" s="560"/>
      <c r="K23" s="243"/>
      <c r="L23" s="561"/>
      <c r="M23" s="561"/>
      <c r="N23" s="561"/>
      <c r="O23" s="561"/>
      <c r="P23" s="561"/>
      <c r="Q23" s="561"/>
      <c r="R23" s="242"/>
    </row>
    <row r="24" spans="1:18" ht="34.5" customHeight="1" x14ac:dyDescent="0.2">
      <c r="A24" s="242"/>
      <c r="B24" s="560"/>
      <c r="C24" s="560"/>
      <c r="D24" s="560"/>
      <c r="E24" s="560"/>
      <c r="F24" s="560"/>
      <c r="G24" s="560"/>
      <c r="H24" s="560"/>
      <c r="I24" s="560"/>
      <c r="J24" s="560"/>
      <c r="K24" s="243"/>
      <c r="L24" s="561"/>
      <c r="M24" s="561"/>
      <c r="N24" s="561"/>
      <c r="O24" s="561"/>
      <c r="P24" s="561"/>
      <c r="Q24" s="561"/>
      <c r="R24" s="242"/>
    </row>
    <row r="25" spans="1:18" ht="34.5" customHeight="1" x14ac:dyDescent="0.2">
      <c r="A25" s="242"/>
      <c r="B25" s="560"/>
      <c r="C25" s="560"/>
      <c r="D25" s="560"/>
      <c r="E25" s="560"/>
      <c r="F25" s="560"/>
      <c r="G25" s="560"/>
      <c r="H25" s="560"/>
      <c r="I25" s="560"/>
      <c r="J25" s="560"/>
      <c r="K25" s="243"/>
      <c r="L25" s="561"/>
      <c r="M25" s="561"/>
      <c r="N25" s="561"/>
      <c r="O25" s="561"/>
      <c r="P25" s="561"/>
      <c r="Q25" s="561"/>
      <c r="R25" s="242"/>
    </row>
    <row r="26" spans="1:18" ht="34.5" customHeight="1" x14ac:dyDescent="0.2">
      <c r="A26" s="242"/>
      <c r="B26" s="560"/>
      <c r="C26" s="560"/>
      <c r="D26" s="560"/>
      <c r="E26" s="560"/>
      <c r="F26" s="560"/>
      <c r="G26" s="560"/>
      <c r="H26" s="560"/>
      <c r="I26" s="560"/>
      <c r="J26" s="560"/>
      <c r="K26" s="243"/>
      <c r="L26" s="561"/>
      <c r="M26" s="561"/>
      <c r="N26" s="561"/>
      <c r="O26" s="561"/>
      <c r="P26" s="561"/>
      <c r="Q26" s="561"/>
      <c r="R26" s="242"/>
    </row>
    <row r="27" spans="1:18" ht="34.5" customHeight="1" x14ac:dyDescent="0.2">
      <c r="A27" s="242"/>
      <c r="B27" s="560"/>
      <c r="C27" s="560"/>
      <c r="D27" s="560"/>
      <c r="E27" s="560"/>
      <c r="F27" s="560"/>
      <c r="G27" s="560"/>
      <c r="H27" s="560"/>
      <c r="I27" s="560"/>
      <c r="J27" s="560"/>
      <c r="K27" s="243"/>
      <c r="L27" s="561"/>
      <c r="M27" s="561"/>
      <c r="N27" s="561"/>
      <c r="O27" s="561"/>
      <c r="P27" s="561"/>
      <c r="Q27" s="561"/>
      <c r="R27" s="242"/>
    </row>
    <row r="28" spans="1:18" ht="34.5" customHeight="1" x14ac:dyDescent="0.2">
      <c r="A28" s="242"/>
      <c r="B28" s="560"/>
      <c r="C28" s="560"/>
      <c r="D28" s="560"/>
      <c r="E28" s="560"/>
      <c r="F28" s="560"/>
      <c r="G28" s="560"/>
      <c r="H28" s="560"/>
      <c r="I28" s="560"/>
      <c r="J28" s="560"/>
      <c r="K28" s="243"/>
      <c r="L28" s="561"/>
      <c r="M28" s="561"/>
      <c r="N28" s="561"/>
      <c r="O28" s="561"/>
      <c r="P28" s="561"/>
      <c r="Q28" s="561"/>
      <c r="R28" s="242"/>
    </row>
    <row r="29" spans="1:18" ht="34.5" customHeight="1" x14ac:dyDescent="0.2">
      <c r="A29" s="242"/>
      <c r="B29" s="560"/>
      <c r="C29" s="560"/>
      <c r="D29" s="560"/>
      <c r="E29" s="560"/>
      <c r="F29" s="560"/>
      <c r="G29" s="560"/>
      <c r="H29" s="560"/>
      <c r="I29" s="560"/>
      <c r="J29" s="560"/>
      <c r="K29" s="243"/>
      <c r="L29" s="561"/>
      <c r="M29" s="561"/>
      <c r="N29" s="561"/>
      <c r="O29" s="561"/>
      <c r="P29" s="561"/>
      <c r="Q29" s="561"/>
      <c r="R29" s="242"/>
    </row>
    <row r="30" spans="1:18" ht="34.5" customHeight="1" x14ac:dyDescent="0.2">
      <c r="A30" s="242"/>
      <c r="B30" s="560"/>
      <c r="C30" s="560"/>
      <c r="D30" s="560"/>
      <c r="E30" s="560"/>
      <c r="F30" s="560"/>
      <c r="G30" s="560"/>
      <c r="H30" s="560"/>
      <c r="I30" s="560"/>
      <c r="J30" s="560"/>
      <c r="K30" s="243"/>
      <c r="L30" s="561"/>
      <c r="M30" s="561"/>
      <c r="N30" s="561"/>
      <c r="O30" s="561"/>
      <c r="P30" s="561"/>
      <c r="Q30" s="561"/>
      <c r="R30" s="242"/>
    </row>
    <row r="31" spans="1:18" ht="34.5" customHeight="1" x14ac:dyDescent="0.2">
      <c r="A31" s="242"/>
      <c r="B31" s="560"/>
      <c r="C31" s="560"/>
      <c r="D31" s="560"/>
      <c r="E31" s="560"/>
      <c r="F31" s="560"/>
      <c r="G31" s="560"/>
      <c r="H31" s="560"/>
      <c r="I31" s="560"/>
      <c r="J31" s="560"/>
      <c r="K31" s="243"/>
      <c r="L31" s="561"/>
      <c r="M31" s="561"/>
      <c r="N31" s="561"/>
      <c r="O31" s="561"/>
      <c r="P31" s="561"/>
      <c r="Q31" s="561"/>
      <c r="R31" s="242"/>
    </row>
    <row r="32" spans="1:18" ht="34.5" customHeight="1" x14ac:dyDescent="0.2">
      <c r="A32" s="242"/>
      <c r="B32" s="560"/>
      <c r="C32" s="560"/>
      <c r="D32" s="560"/>
      <c r="E32" s="560"/>
      <c r="F32" s="560"/>
      <c r="G32" s="560"/>
      <c r="H32" s="560"/>
      <c r="I32" s="560"/>
      <c r="J32" s="560"/>
      <c r="K32" s="243"/>
      <c r="L32" s="561"/>
      <c r="M32" s="561"/>
      <c r="N32" s="561"/>
      <c r="O32" s="561"/>
      <c r="P32" s="561"/>
      <c r="Q32" s="561"/>
      <c r="R32" s="242"/>
    </row>
    <row r="33" spans="1:18" ht="34.5" customHeight="1" x14ac:dyDescent="0.2">
      <c r="A33" s="242"/>
      <c r="B33" s="560"/>
      <c r="C33" s="560"/>
      <c r="D33" s="560"/>
      <c r="E33" s="560"/>
      <c r="F33" s="560"/>
      <c r="G33" s="560"/>
      <c r="H33" s="560"/>
      <c r="I33" s="560"/>
      <c r="J33" s="560"/>
      <c r="K33" s="243"/>
      <c r="L33" s="561"/>
      <c r="M33" s="561"/>
      <c r="N33" s="561"/>
      <c r="O33" s="561"/>
      <c r="P33" s="561"/>
      <c r="Q33" s="561"/>
      <c r="R33" s="242"/>
    </row>
    <row r="34" spans="1:18" ht="34.5" customHeight="1" x14ac:dyDescent="0.2">
      <c r="A34" s="242"/>
      <c r="B34" s="560"/>
      <c r="C34" s="560"/>
      <c r="D34" s="560"/>
      <c r="E34" s="560"/>
      <c r="F34" s="560"/>
      <c r="G34" s="560"/>
      <c r="H34" s="560"/>
      <c r="I34" s="560"/>
      <c r="J34" s="560"/>
      <c r="K34" s="243"/>
      <c r="L34" s="561"/>
      <c r="M34" s="561"/>
      <c r="N34" s="561"/>
      <c r="O34" s="561"/>
      <c r="P34" s="561"/>
      <c r="Q34" s="561"/>
      <c r="R34" s="242"/>
    </row>
    <row r="35" spans="1:18" ht="34.5" customHeight="1" x14ac:dyDescent="0.2">
      <c r="A35" s="242"/>
      <c r="B35" s="560"/>
      <c r="C35" s="560"/>
      <c r="D35" s="560"/>
      <c r="E35" s="560"/>
      <c r="F35" s="560"/>
      <c r="G35" s="560"/>
      <c r="H35" s="560"/>
      <c r="I35" s="560"/>
      <c r="J35" s="560"/>
      <c r="K35" s="243"/>
      <c r="L35" s="561"/>
      <c r="M35" s="561"/>
      <c r="N35" s="561"/>
      <c r="O35" s="561"/>
      <c r="P35" s="561"/>
      <c r="Q35" s="561"/>
      <c r="R35" s="242"/>
    </row>
    <row r="36" spans="1:18" ht="34.5" customHeight="1" x14ac:dyDescent="0.2">
      <c r="A36" s="242"/>
      <c r="B36" s="560"/>
      <c r="C36" s="560"/>
      <c r="D36" s="560"/>
      <c r="E36" s="560"/>
      <c r="F36" s="560"/>
      <c r="G36" s="560"/>
      <c r="H36" s="560"/>
      <c r="I36" s="560"/>
      <c r="J36" s="560"/>
      <c r="K36" s="243"/>
      <c r="L36" s="561"/>
      <c r="M36" s="561"/>
      <c r="N36" s="561"/>
      <c r="O36" s="561"/>
      <c r="P36" s="561"/>
      <c r="Q36" s="561"/>
      <c r="R36" s="242"/>
    </row>
    <row r="37" spans="1:18" ht="34.5" customHeight="1" x14ac:dyDescent="0.2">
      <c r="A37" s="242"/>
      <c r="B37" s="560"/>
      <c r="C37" s="560"/>
      <c r="D37" s="560"/>
      <c r="E37" s="560"/>
      <c r="F37" s="560"/>
      <c r="G37" s="560"/>
      <c r="H37" s="560"/>
      <c r="I37" s="560"/>
      <c r="J37" s="560"/>
      <c r="K37" s="243"/>
      <c r="L37" s="561"/>
      <c r="M37" s="561"/>
      <c r="N37" s="561"/>
      <c r="O37" s="561"/>
      <c r="P37" s="561"/>
      <c r="Q37" s="561"/>
      <c r="R37" s="242"/>
    </row>
    <row r="38" spans="1:18" ht="34.5" customHeight="1" x14ac:dyDescent="0.2">
      <c r="A38" s="242"/>
      <c r="B38" s="560"/>
      <c r="C38" s="560"/>
      <c r="D38" s="560"/>
      <c r="E38" s="560"/>
      <c r="F38" s="560"/>
      <c r="G38" s="560"/>
      <c r="H38" s="560"/>
      <c r="I38" s="560"/>
      <c r="J38" s="560"/>
      <c r="K38" s="243"/>
      <c r="L38" s="561"/>
      <c r="M38" s="561"/>
      <c r="N38" s="561"/>
      <c r="O38" s="561"/>
      <c r="P38" s="561"/>
      <c r="Q38" s="561"/>
      <c r="R38" s="242"/>
    </row>
    <row r="39" spans="1:18" ht="34.5" customHeight="1" x14ac:dyDescent="0.2">
      <c r="A39" s="242"/>
      <c r="B39" s="560"/>
      <c r="C39" s="560"/>
      <c r="D39" s="560"/>
      <c r="E39" s="560"/>
      <c r="F39" s="560"/>
      <c r="G39" s="560"/>
      <c r="H39" s="560"/>
      <c r="I39" s="560"/>
      <c r="J39" s="560"/>
      <c r="K39" s="243"/>
      <c r="L39" s="561"/>
      <c r="M39" s="561"/>
      <c r="N39" s="561"/>
      <c r="O39" s="561"/>
      <c r="P39" s="561"/>
      <c r="Q39" s="561"/>
      <c r="R39" s="242"/>
    </row>
    <row r="40" spans="1:18" ht="34.5" customHeight="1" x14ac:dyDescent="0.2">
      <c r="A40" s="242"/>
      <c r="B40" s="560"/>
      <c r="C40" s="560"/>
      <c r="D40" s="560"/>
      <c r="E40" s="560"/>
      <c r="F40" s="560"/>
      <c r="G40" s="560"/>
      <c r="H40" s="560"/>
      <c r="I40" s="560"/>
      <c r="J40" s="560"/>
      <c r="K40" s="243"/>
      <c r="L40" s="561"/>
      <c r="M40" s="561"/>
      <c r="N40" s="561"/>
      <c r="O40" s="561"/>
      <c r="P40" s="561"/>
      <c r="Q40" s="561"/>
      <c r="R40" s="242"/>
    </row>
    <row r="41" spans="1:18" ht="34.5" customHeight="1" x14ac:dyDescent="0.2">
      <c r="A41" s="242"/>
      <c r="B41" s="560"/>
      <c r="C41" s="560"/>
      <c r="D41" s="560"/>
      <c r="E41" s="560"/>
      <c r="F41" s="560"/>
      <c r="G41" s="560"/>
      <c r="H41" s="560"/>
      <c r="I41" s="560"/>
      <c r="J41" s="560"/>
      <c r="K41" s="243"/>
      <c r="L41" s="561"/>
      <c r="M41" s="561"/>
      <c r="N41" s="561"/>
      <c r="O41" s="561"/>
      <c r="P41" s="561"/>
      <c r="Q41" s="561"/>
      <c r="R41" s="242"/>
    </row>
    <row r="42" spans="1:18" ht="34.5" customHeight="1" x14ac:dyDescent="0.2">
      <c r="A42" s="242"/>
      <c r="B42" s="560"/>
      <c r="C42" s="560"/>
      <c r="D42" s="560"/>
      <c r="E42" s="560"/>
      <c r="F42" s="560"/>
      <c r="G42" s="560"/>
      <c r="H42" s="560"/>
      <c r="I42" s="560"/>
      <c r="J42" s="560"/>
      <c r="K42" s="243"/>
      <c r="L42" s="561"/>
      <c r="M42" s="561"/>
      <c r="N42" s="561"/>
      <c r="O42" s="561"/>
      <c r="P42" s="561"/>
      <c r="Q42" s="561"/>
      <c r="R42" s="242"/>
    </row>
    <row r="43" spans="1:18" ht="34.5" customHeight="1" x14ac:dyDescent="0.2">
      <c r="A43" s="242"/>
      <c r="B43" s="560"/>
      <c r="C43" s="560"/>
      <c r="D43" s="560"/>
      <c r="E43" s="560"/>
      <c r="F43" s="560"/>
      <c r="G43" s="560"/>
      <c r="H43" s="560"/>
      <c r="I43" s="560"/>
      <c r="J43" s="560"/>
      <c r="K43" s="243"/>
      <c r="L43" s="561"/>
      <c r="M43" s="561"/>
      <c r="N43" s="561"/>
      <c r="O43" s="561"/>
      <c r="P43" s="561"/>
      <c r="Q43" s="561"/>
      <c r="R43" s="242"/>
    </row>
    <row r="44" spans="1:18" ht="34.5" customHeight="1" x14ac:dyDescent="0.2">
      <c r="A44" s="242"/>
      <c r="B44" s="560"/>
      <c r="C44" s="560"/>
      <c r="D44" s="560"/>
      <c r="E44" s="560"/>
      <c r="F44" s="560"/>
      <c r="G44" s="560"/>
      <c r="H44" s="560"/>
      <c r="I44" s="560"/>
      <c r="J44" s="560"/>
      <c r="K44" s="243"/>
      <c r="L44" s="561"/>
      <c r="M44" s="561"/>
      <c r="N44" s="561"/>
      <c r="O44" s="561"/>
      <c r="P44" s="561"/>
      <c r="Q44" s="561"/>
      <c r="R44" s="242"/>
    </row>
    <row r="45" spans="1:18" ht="34.5" customHeight="1" x14ac:dyDescent="0.2">
      <c r="A45" s="242"/>
      <c r="B45" s="560"/>
      <c r="C45" s="560"/>
      <c r="D45" s="560"/>
      <c r="E45" s="560"/>
      <c r="F45" s="560"/>
      <c r="G45" s="560"/>
      <c r="H45" s="560"/>
      <c r="I45" s="560"/>
      <c r="J45" s="560"/>
      <c r="K45" s="243"/>
      <c r="L45" s="561"/>
      <c r="M45" s="561"/>
      <c r="N45" s="561"/>
      <c r="O45" s="561"/>
      <c r="P45" s="561"/>
      <c r="Q45" s="561"/>
      <c r="R45" s="242"/>
    </row>
    <row r="46" spans="1:18" ht="34.5" customHeight="1" x14ac:dyDescent="0.2">
      <c r="A46" s="242"/>
      <c r="B46" s="560"/>
      <c r="C46" s="560"/>
      <c r="D46" s="560"/>
      <c r="E46" s="560"/>
      <c r="F46" s="560"/>
      <c r="G46" s="560"/>
      <c r="H46" s="560"/>
      <c r="I46" s="560"/>
      <c r="J46" s="560"/>
      <c r="K46" s="243"/>
      <c r="L46" s="561"/>
      <c r="M46" s="561"/>
      <c r="N46" s="561"/>
      <c r="O46" s="561"/>
      <c r="P46" s="561"/>
      <c r="Q46" s="561"/>
      <c r="R46" s="242"/>
    </row>
    <row r="47" spans="1:18" ht="34.5" customHeight="1" x14ac:dyDescent="0.2">
      <c r="A47" s="242"/>
      <c r="B47" s="560"/>
      <c r="C47" s="560"/>
      <c r="D47" s="560"/>
      <c r="E47" s="560"/>
      <c r="F47" s="560"/>
      <c r="G47" s="560"/>
      <c r="H47" s="560"/>
      <c r="I47" s="560"/>
      <c r="J47" s="560"/>
      <c r="K47" s="243"/>
      <c r="L47" s="561"/>
      <c r="M47" s="561"/>
      <c r="N47" s="561"/>
      <c r="O47" s="561"/>
      <c r="P47" s="561"/>
      <c r="Q47" s="561"/>
      <c r="R47" s="242"/>
    </row>
    <row r="48" spans="1:18" ht="34.5" customHeight="1" x14ac:dyDescent="0.2">
      <c r="A48" s="242"/>
      <c r="B48" s="560"/>
      <c r="C48" s="560"/>
      <c r="D48" s="560"/>
      <c r="E48" s="560"/>
      <c r="F48" s="560"/>
      <c r="G48" s="560"/>
      <c r="H48" s="560"/>
      <c r="I48" s="560"/>
      <c r="J48" s="560"/>
      <c r="K48" s="243"/>
      <c r="L48" s="561"/>
      <c r="M48" s="561"/>
      <c r="N48" s="561"/>
      <c r="O48" s="561"/>
      <c r="P48" s="561"/>
      <c r="Q48" s="561"/>
      <c r="R48" s="242"/>
    </row>
    <row r="49" spans="1:18" ht="34.5" customHeight="1" x14ac:dyDescent="0.2">
      <c r="A49" s="242"/>
      <c r="B49" s="560"/>
      <c r="C49" s="560"/>
      <c r="D49" s="560"/>
      <c r="E49" s="560"/>
      <c r="F49" s="560"/>
      <c r="G49" s="560"/>
      <c r="H49" s="560"/>
      <c r="I49" s="560"/>
      <c r="J49" s="560"/>
      <c r="K49" s="243"/>
      <c r="L49" s="561"/>
      <c r="M49" s="561"/>
      <c r="N49" s="561"/>
      <c r="O49" s="561"/>
      <c r="P49" s="561"/>
      <c r="Q49" s="561"/>
      <c r="R49" s="242"/>
    </row>
    <row r="50" spans="1:18" ht="34.5" customHeight="1" x14ac:dyDescent="0.2">
      <c r="A50" s="242"/>
      <c r="B50" s="560"/>
      <c r="C50" s="560"/>
      <c r="D50" s="560"/>
      <c r="E50" s="560"/>
      <c r="F50" s="560"/>
      <c r="G50" s="560"/>
      <c r="H50" s="560"/>
      <c r="I50" s="560"/>
      <c r="J50" s="560"/>
      <c r="K50" s="243"/>
      <c r="L50" s="561"/>
      <c r="M50" s="561"/>
      <c r="N50" s="561"/>
      <c r="O50" s="561"/>
      <c r="P50" s="561"/>
      <c r="Q50" s="561"/>
      <c r="R50" s="242"/>
    </row>
    <row r="51" spans="1:18" ht="34.5" customHeight="1" x14ac:dyDescent="0.2">
      <c r="A51" s="242"/>
      <c r="B51" s="560"/>
      <c r="C51" s="560"/>
      <c r="D51" s="560"/>
      <c r="E51" s="560"/>
      <c r="F51" s="560"/>
      <c r="G51" s="560"/>
      <c r="H51" s="560"/>
      <c r="I51" s="560"/>
      <c r="J51" s="560"/>
      <c r="K51" s="243"/>
      <c r="L51" s="561"/>
      <c r="M51" s="561"/>
      <c r="N51" s="561"/>
      <c r="O51" s="561"/>
      <c r="P51" s="561"/>
      <c r="Q51" s="561"/>
      <c r="R51" s="242"/>
    </row>
    <row r="52" spans="1:18" ht="34.5" customHeight="1" x14ac:dyDescent="0.2">
      <c r="A52" s="242"/>
      <c r="B52" s="560"/>
      <c r="C52" s="560"/>
      <c r="D52" s="560"/>
      <c r="E52" s="560"/>
      <c r="F52" s="560"/>
      <c r="G52" s="560"/>
      <c r="H52" s="560"/>
      <c r="I52" s="560"/>
      <c r="J52" s="560"/>
      <c r="K52" s="243"/>
      <c r="L52" s="561"/>
      <c r="M52" s="561"/>
      <c r="N52" s="561"/>
      <c r="O52" s="561"/>
      <c r="P52" s="561"/>
      <c r="Q52" s="561"/>
      <c r="R52" s="242"/>
    </row>
    <row r="53" spans="1:18" ht="34.5" customHeight="1" x14ac:dyDescent="0.2">
      <c r="A53" s="242"/>
      <c r="B53" s="560"/>
      <c r="C53" s="560"/>
      <c r="D53" s="560"/>
      <c r="E53" s="560"/>
      <c r="F53" s="560"/>
      <c r="G53" s="560"/>
      <c r="H53" s="560"/>
      <c r="I53" s="560"/>
      <c r="J53" s="560"/>
      <c r="K53" s="243"/>
      <c r="L53" s="561"/>
      <c r="M53" s="561"/>
      <c r="N53" s="561"/>
      <c r="O53" s="561"/>
      <c r="P53" s="561"/>
      <c r="Q53" s="561"/>
      <c r="R53" s="242"/>
    </row>
    <row r="54" spans="1:18" ht="34.5" customHeight="1" x14ac:dyDescent="0.2">
      <c r="A54" s="242"/>
      <c r="B54" s="560"/>
      <c r="C54" s="560"/>
      <c r="D54" s="560"/>
      <c r="E54" s="560"/>
      <c r="F54" s="560"/>
      <c r="G54" s="560"/>
      <c r="H54" s="560"/>
      <c r="I54" s="560"/>
      <c r="J54" s="560"/>
      <c r="K54" s="243"/>
      <c r="L54" s="561"/>
      <c r="M54" s="561"/>
      <c r="N54" s="561"/>
      <c r="O54" s="561"/>
      <c r="P54" s="561"/>
      <c r="Q54" s="561"/>
      <c r="R54" s="242"/>
    </row>
    <row r="55" spans="1:18" ht="34.5" customHeight="1" x14ac:dyDescent="0.2">
      <c r="A55" s="242"/>
      <c r="B55" s="560"/>
      <c r="C55" s="560"/>
      <c r="D55" s="560"/>
      <c r="E55" s="560"/>
      <c r="F55" s="560"/>
      <c r="G55" s="560"/>
      <c r="H55" s="560"/>
      <c r="I55" s="560"/>
      <c r="J55" s="560"/>
      <c r="K55" s="243"/>
      <c r="L55" s="561"/>
      <c r="M55" s="561"/>
      <c r="N55" s="561"/>
      <c r="O55" s="561"/>
      <c r="P55" s="561"/>
      <c r="Q55" s="561"/>
      <c r="R55" s="242"/>
    </row>
    <row r="56" spans="1:18" ht="34.5" customHeight="1" x14ac:dyDescent="0.2">
      <c r="A56" s="242"/>
      <c r="B56" s="560"/>
      <c r="C56" s="560"/>
      <c r="D56" s="560"/>
      <c r="E56" s="560"/>
      <c r="F56" s="560"/>
      <c r="G56" s="560"/>
      <c r="H56" s="560"/>
      <c r="I56" s="560"/>
      <c r="J56" s="560"/>
      <c r="K56" s="243"/>
      <c r="L56" s="561"/>
      <c r="M56" s="561"/>
      <c r="N56" s="561"/>
      <c r="O56" s="561"/>
      <c r="P56" s="561"/>
      <c r="Q56" s="561"/>
      <c r="R56" s="242"/>
    </row>
    <row r="57" spans="1:18" ht="34.5" customHeight="1" x14ac:dyDescent="0.2">
      <c r="A57" s="242"/>
      <c r="B57" s="560"/>
      <c r="C57" s="560"/>
      <c r="D57" s="560"/>
      <c r="E57" s="560"/>
      <c r="F57" s="560"/>
      <c r="G57" s="560"/>
      <c r="H57" s="560"/>
      <c r="I57" s="560"/>
      <c r="J57" s="560"/>
      <c r="K57" s="243"/>
      <c r="L57" s="561"/>
      <c r="M57" s="561"/>
      <c r="N57" s="561"/>
      <c r="O57" s="561"/>
      <c r="P57" s="561"/>
      <c r="Q57" s="561"/>
      <c r="R57" s="242"/>
    </row>
    <row r="58" spans="1:18" ht="34.5" customHeight="1" x14ac:dyDescent="0.2">
      <c r="A58" s="242"/>
      <c r="B58" s="560"/>
      <c r="C58" s="560"/>
      <c r="D58" s="560"/>
      <c r="E58" s="560"/>
      <c r="F58" s="560"/>
      <c r="G58" s="560"/>
      <c r="H58" s="560"/>
      <c r="I58" s="560"/>
      <c r="J58" s="560"/>
      <c r="K58" s="243"/>
      <c r="L58" s="561"/>
      <c r="M58" s="561"/>
      <c r="N58" s="561"/>
      <c r="O58" s="561"/>
      <c r="P58" s="561"/>
      <c r="Q58" s="561"/>
      <c r="R58" s="242"/>
    </row>
    <row r="59" spans="1:18" ht="34.5" customHeight="1" x14ac:dyDescent="0.2">
      <c r="A59" s="242"/>
      <c r="B59" s="560"/>
      <c r="C59" s="560"/>
      <c r="D59" s="560"/>
      <c r="E59" s="560"/>
      <c r="F59" s="560"/>
      <c r="G59" s="560"/>
      <c r="H59" s="560"/>
      <c r="I59" s="560"/>
      <c r="J59" s="560"/>
      <c r="K59" s="243"/>
      <c r="L59" s="561"/>
      <c r="M59" s="561"/>
      <c r="N59" s="561"/>
      <c r="O59" s="561"/>
      <c r="P59" s="561"/>
      <c r="Q59" s="561"/>
      <c r="R59" s="242"/>
    </row>
    <row r="60" spans="1:18" ht="34.5" customHeight="1" x14ac:dyDescent="0.2">
      <c r="A60" s="242"/>
      <c r="B60" s="560"/>
      <c r="C60" s="560"/>
      <c r="D60" s="560"/>
      <c r="E60" s="560"/>
      <c r="F60" s="560"/>
      <c r="G60" s="560"/>
      <c r="H60" s="560"/>
      <c r="I60" s="560"/>
      <c r="J60" s="560"/>
      <c r="K60" s="243"/>
      <c r="L60" s="561"/>
      <c r="M60" s="561"/>
      <c r="N60" s="561"/>
      <c r="O60" s="561"/>
      <c r="P60" s="561"/>
      <c r="Q60" s="561"/>
      <c r="R60" s="242"/>
    </row>
    <row r="61" spans="1:18" ht="34.5" customHeight="1" x14ac:dyDescent="0.2">
      <c r="A61" s="242"/>
      <c r="B61" s="560"/>
      <c r="C61" s="560"/>
      <c r="D61" s="560"/>
      <c r="E61" s="560"/>
      <c r="F61" s="560"/>
      <c r="G61" s="560"/>
      <c r="H61" s="560"/>
      <c r="I61" s="560"/>
      <c r="J61" s="560"/>
      <c r="K61" s="243"/>
      <c r="L61" s="561"/>
      <c r="M61" s="561"/>
      <c r="N61" s="561"/>
      <c r="O61" s="561"/>
      <c r="P61" s="561"/>
      <c r="Q61" s="561"/>
      <c r="R61" s="242"/>
    </row>
    <row r="62" spans="1:18" ht="34.5" customHeight="1" x14ac:dyDescent="0.2">
      <c r="A62" s="242"/>
      <c r="B62" s="560"/>
      <c r="C62" s="560"/>
      <c r="D62" s="560"/>
      <c r="E62" s="560"/>
      <c r="F62" s="560"/>
      <c r="G62" s="560"/>
      <c r="H62" s="560"/>
      <c r="I62" s="560"/>
      <c r="J62" s="560"/>
      <c r="K62" s="243"/>
      <c r="L62" s="561"/>
      <c r="M62" s="561"/>
      <c r="N62" s="561"/>
      <c r="O62" s="561"/>
      <c r="P62" s="561"/>
      <c r="Q62" s="561"/>
      <c r="R62" s="242"/>
    </row>
    <row r="63" spans="1:18" ht="34.5" customHeight="1" x14ac:dyDescent="0.2">
      <c r="A63" s="242"/>
      <c r="B63" s="560"/>
      <c r="C63" s="560"/>
      <c r="D63" s="560"/>
      <c r="E63" s="560"/>
      <c r="F63" s="560"/>
      <c r="G63" s="560"/>
      <c r="H63" s="560"/>
      <c r="I63" s="560"/>
      <c r="J63" s="560"/>
      <c r="K63" s="243"/>
      <c r="L63" s="561"/>
      <c r="M63" s="561"/>
      <c r="N63" s="561"/>
      <c r="O63" s="561"/>
      <c r="P63" s="561"/>
      <c r="Q63" s="561"/>
      <c r="R63" s="242"/>
    </row>
    <row r="64" spans="1:18" ht="34.5" customHeight="1" x14ac:dyDescent="0.2">
      <c r="A64" s="242"/>
      <c r="B64" s="560"/>
      <c r="C64" s="560"/>
      <c r="D64" s="560"/>
      <c r="E64" s="560"/>
      <c r="F64" s="560"/>
      <c r="G64" s="560"/>
      <c r="H64" s="560"/>
      <c r="I64" s="560"/>
      <c r="J64" s="560"/>
      <c r="K64" s="243"/>
      <c r="L64" s="561"/>
      <c r="M64" s="561"/>
      <c r="N64" s="561"/>
      <c r="O64" s="561"/>
      <c r="P64" s="561"/>
      <c r="Q64" s="561"/>
      <c r="R64" s="242"/>
    </row>
    <row r="65" spans="1:18" ht="34.5" customHeight="1" x14ac:dyDescent="0.2">
      <c r="A65" s="242"/>
      <c r="B65" s="560"/>
      <c r="C65" s="560"/>
      <c r="D65" s="560"/>
      <c r="E65" s="560"/>
      <c r="F65" s="560"/>
      <c r="G65" s="560"/>
      <c r="H65" s="560"/>
      <c r="I65" s="560"/>
      <c r="J65" s="560"/>
      <c r="K65" s="243"/>
      <c r="L65" s="561"/>
      <c r="M65" s="561"/>
      <c r="N65" s="561"/>
      <c r="O65" s="561"/>
      <c r="P65" s="561"/>
      <c r="Q65" s="561"/>
      <c r="R65" s="242"/>
    </row>
    <row r="66" spans="1:18" ht="34.5" customHeight="1" x14ac:dyDescent="0.2">
      <c r="A66" s="242"/>
      <c r="B66" s="560"/>
      <c r="C66" s="560"/>
      <c r="D66" s="560"/>
      <c r="E66" s="560"/>
      <c r="F66" s="560"/>
      <c r="G66" s="560"/>
      <c r="H66" s="560"/>
      <c r="I66" s="560"/>
      <c r="J66" s="560"/>
      <c r="K66" s="243"/>
      <c r="L66" s="561"/>
      <c r="M66" s="561"/>
      <c r="N66" s="561"/>
      <c r="O66" s="561"/>
      <c r="P66" s="561"/>
      <c r="Q66" s="561"/>
      <c r="R66" s="242"/>
    </row>
    <row r="67" spans="1:18" ht="34.5" customHeight="1" x14ac:dyDescent="0.2">
      <c r="A67" s="242"/>
      <c r="B67" s="560"/>
      <c r="C67" s="560"/>
      <c r="D67" s="560"/>
      <c r="E67" s="560"/>
      <c r="F67" s="560"/>
      <c r="G67" s="560"/>
      <c r="H67" s="560"/>
      <c r="I67" s="560"/>
      <c r="J67" s="560"/>
      <c r="K67" s="243"/>
      <c r="L67" s="561"/>
      <c r="M67" s="561"/>
      <c r="N67" s="561"/>
      <c r="O67" s="561"/>
      <c r="P67" s="561"/>
      <c r="Q67" s="561"/>
      <c r="R67" s="242"/>
    </row>
    <row r="68" spans="1:18" ht="34.5" customHeight="1" x14ac:dyDescent="0.2">
      <c r="A68" s="242"/>
      <c r="B68" s="560"/>
      <c r="C68" s="560"/>
      <c r="D68" s="560"/>
      <c r="E68" s="560"/>
      <c r="F68" s="560"/>
      <c r="G68" s="560"/>
      <c r="H68" s="560"/>
      <c r="I68" s="560"/>
      <c r="J68" s="560"/>
      <c r="K68" s="243"/>
      <c r="L68" s="561"/>
      <c r="M68" s="561"/>
      <c r="N68" s="561"/>
      <c r="O68" s="561"/>
      <c r="P68" s="561"/>
      <c r="Q68" s="561"/>
      <c r="R68" s="242"/>
    </row>
    <row r="69" spans="1:18" ht="34.5" customHeight="1" x14ac:dyDescent="0.2">
      <c r="A69" s="242"/>
      <c r="B69" s="560"/>
      <c r="C69" s="560"/>
      <c r="D69" s="560"/>
      <c r="E69" s="560"/>
      <c r="F69" s="560"/>
      <c r="G69" s="560"/>
      <c r="H69" s="560"/>
      <c r="I69" s="560"/>
      <c r="J69" s="560"/>
      <c r="K69" s="243"/>
      <c r="L69" s="561"/>
      <c r="M69" s="561"/>
      <c r="N69" s="561"/>
      <c r="O69" s="561"/>
      <c r="P69" s="561"/>
      <c r="Q69" s="561"/>
      <c r="R69" s="242"/>
    </row>
    <row r="70" spans="1:18" ht="34.5" customHeight="1" x14ac:dyDescent="0.2">
      <c r="A70" s="242"/>
      <c r="B70" s="560"/>
      <c r="C70" s="560"/>
      <c r="D70" s="560"/>
      <c r="E70" s="560"/>
      <c r="F70" s="560"/>
      <c r="G70" s="560"/>
      <c r="H70" s="560"/>
      <c r="I70" s="560"/>
      <c r="J70" s="560"/>
      <c r="K70" s="243"/>
      <c r="L70" s="561"/>
      <c r="M70" s="561"/>
      <c r="N70" s="561"/>
      <c r="O70" s="561"/>
      <c r="P70" s="561"/>
      <c r="Q70" s="561"/>
      <c r="R70" s="242"/>
    </row>
    <row r="71" spans="1:18" ht="34.5" customHeight="1" x14ac:dyDescent="0.2">
      <c r="A71" s="242"/>
      <c r="B71" s="560"/>
      <c r="C71" s="560"/>
      <c r="D71" s="560"/>
      <c r="E71" s="560"/>
      <c r="F71" s="560"/>
      <c r="G71" s="560"/>
      <c r="H71" s="560"/>
      <c r="I71" s="560"/>
      <c r="J71" s="560"/>
      <c r="K71" s="243"/>
      <c r="L71" s="561"/>
      <c r="M71" s="561"/>
      <c r="N71" s="561"/>
      <c r="O71" s="561"/>
      <c r="P71" s="561"/>
      <c r="Q71" s="561"/>
      <c r="R71" s="242"/>
    </row>
    <row r="72" spans="1:18" ht="34.5" customHeight="1" x14ac:dyDescent="0.2">
      <c r="A72" s="242"/>
      <c r="B72" s="560"/>
      <c r="C72" s="560"/>
      <c r="D72" s="560"/>
      <c r="E72" s="560"/>
      <c r="F72" s="560"/>
      <c r="G72" s="560"/>
      <c r="H72" s="560"/>
      <c r="I72" s="560"/>
      <c r="J72" s="560"/>
      <c r="K72" s="243"/>
      <c r="L72" s="561"/>
      <c r="M72" s="561"/>
      <c r="N72" s="561"/>
      <c r="O72" s="561"/>
      <c r="P72" s="561"/>
      <c r="Q72" s="561"/>
      <c r="R72" s="242"/>
    </row>
    <row r="73" spans="1:18" ht="34.5" customHeight="1" x14ac:dyDescent="0.2">
      <c r="A73" s="242"/>
      <c r="B73" s="560"/>
      <c r="C73" s="560"/>
      <c r="D73" s="560"/>
      <c r="E73" s="560"/>
      <c r="F73" s="560"/>
      <c r="G73" s="560"/>
      <c r="H73" s="560"/>
      <c r="I73" s="560"/>
      <c r="J73" s="560"/>
      <c r="K73" s="243"/>
      <c r="L73" s="561"/>
      <c r="M73" s="561"/>
      <c r="N73" s="561"/>
      <c r="O73" s="561"/>
      <c r="P73" s="561"/>
      <c r="Q73" s="561"/>
      <c r="R73" s="242"/>
    </row>
    <row r="74" spans="1:18" ht="34.5" customHeight="1" x14ac:dyDescent="0.2">
      <c r="A74" s="242"/>
      <c r="B74" s="560"/>
      <c r="C74" s="560"/>
      <c r="D74" s="560"/>
      <c r="E74" s="560"/>
      <c r="F74" s="560"/>
      <c r="G74" s="560"/>
      <c r="H74" s="560"/>
      <c r="I74" s="560"/>
      <c r="J74" s="560"/>
      <c r="K74" s="243"/>
      <c r="L74" s="561"/>
      <c r="M74" s="561"/>
      <c r="N74" s="561"/>
      <c r="O74" s="561"/>
      <c r="P74" s="561"/>
      <c r="Q74" s="561"/>
      <c r="R74" s="242"/>
    </row>
    <row r="75" spans="1:18" ht="34.5" customHeight="1" x14ac:dyDescent="0.2">
      <c r="A75" s="242"/>
      <c r="B75" s="560"/>
      <c r="C75" s="560"/>
      <c r="D75" s="560"/>
      <c r="E75" s="560"/>
      <c r="F75" s="560"/>
      <c r="G75" s="560"/>
      <c r="H75" s="560"/>
      <c r="I75" s="560"/>
      <c r="J75" s="560"/>
      <c r="K75" s="243"/>
      <c r="L75" s="561"/>
      <c r="M75" s="561"/>
      <c r="N75" s="561"/>
      <c r="O75" s="561"/>
      <c r="P75" s="561"/>
      <c r="Q75" s="561"/>
      <c r="R75" s="242"/>
    </row>
    <row r="76" spans="1:18" ht="34.5" customHeight="1" x14ac:dyDescent="0.2">
      <c r="A76" s="242"/>
      <c r="B76" s="560"/>
      <c r="C76" s="560"/>
      <c r="D76" s="560"/>
      <c r="E76" s="560"/>
      <c r="F76" s="560"/>
      <c r="G76" s="560"/>
      <c r="H76" s="560"/>
      <c r="I76" s="560"/>
      <c r="J76" s="560"/>
      <c r="K76" s="243"/>
      <c r="L76" s="561"/>
      <c r="M76" s="561"/>
      <c r="N76" s="561"/>
      <c r="O76" s="561"/>
      <c r="P76" s="561"/>
      <c r="Q76" s="561"/>
      <c r="R76" s="242"/>
    </row>
    <row r="77" spans="1:18" ht="34.5" customHeight="1" x14ac:dyDescent="0.2">
      <c r="A77" s="242"/>
      <c r="B77" s="560"/>
      <c r="C77" s="560"/>
      <c r="D77" s="560"/>
      <c r="E77" s="560"/>
      <c r="F77" s="560"/>
      <c r="G77" s="560"/>
      <c r="H77" s="560"/>
      <c r="I77" s="560"/>
      <c r="J77" s="560"/>
      <c r="K77" s="243"/>
      <c r="L77" s="561"/>
      <c r="M77" s="561"/>
      <c r="N77" s="561"/>
      <c r="O77" s="561"/>
      <c r="P77" s="561"/>
      <c r="Q77" s="561"/>
      <c r="R77" s="242"/>
    </row>
    <row r="78" spans="1:18" ht="34.5" customHeight="1" x14ac:dyDescent="0.2">
      <c r="A78" s="242"/>
      <c r="B78" s="560"/>
      <c r="C78" s="560"/>
      <c r="D78" s="560"/>
      <c r="E78" s="560"/>
      <c r="F78" s="560"/>
      <c r="G78" s="560"/>
      <c r="H78" s="560"/>
      <c r="I78" s="560"/>
      <c r="J78" s="560"/>
      <c r="K78" s="243"/>
      <c r="L78" s="561"/>
      <c r="M78" s="561"/>
      <c r="N78" s="561"/>
      <c r="O78" s="561"/>
      <c r="P78" s="561"/>
      <c r="Q78" s="561"/>
      <c r="R78" s="242"/>
    </row>
    <row r="79" spans="1:18" ht="34.5" customHeight="1" x14ac:dyDescent="0.2">
      <c r="A79" s="242"/>
      <c r="B79" s="560"/>
      <c r="C79" s="560"/>
      <c r="D79" s="560"/>
      <c r="E79" s="560"/>
      <c r="F79" s="560"/>
      <c r="G79" s="560"/>
      <c r="H79" s="560"/>
      <c r="I79" s="560"/>
      <c r="J79" s="560"/>
      <c r="K79" s="243"/>
      <c r="L79" s="561"/>
      <c r="M79" s="561"/>
      <c r="N79" s="561"/>
      <c r="O79" s="561"/>
      <c r="P79" s="561"/>
      <c r="Q79" s="561"/>
      <c r="R79" s="242"/>
    </row>
    <row r="80" spans="1:18" ht="34.5" customHeight="1" x14ac:dyDescent="0.2">
      <c r="A80" s="242"/>
      <c r="B80" s="560"/>
      <c r="C80" s="560"/>
      <c r="D80" s="560"/>
      <c r="E80" s="560"/>
      <c r="F80" s="560"/>
      <c r="G80" s="560"/>
      <c r="H80" s="560"/>
      <c r="I80" s="560"/>
      <c r="J80" s="560"/>
      <c r="K80" s="243"/>
      <c r="L80" s="561"/>
      <c r="M80" s="561"/>
      <c r="N80" s="561"/>
      <c r="O80" s="561"/>
      <c r="P80" s="561"/>
      <c r="Q80" s="561"/>
      <c r="R80" s="242"/>
    </row>
    <row r="81" spans="1:18" ht="34.5" customHeight="1" x14ac:dyDescent="0.2">
      <c r="A81" s="242"/>
      <c r="B81" s="560"/>
      <c r="C81" s="560"/>
      <c r="D81" s="560"/>
      <c r="E81" s="560"/>
      <c r="F81" s="560"/>
      <c r="G81" s="560"/>
      <c r="H81" s="560"/>
      <c r="I81" s="560"/>
      <c r="J81" s="560"/>
      <c r="K81" s="243"/>
      <c r="L81" s="561"/>
      <c r="M81" s="561"/>
      <c r="N81" s="561"/>
      <c r="O81" s="561"/>
      <c r="P81" s="561"/>
      <c r="Q81" s="561"/>
      <c r="R81" s="242"/>
    </row>
    <row r="82" spans="1:18" ht="34.5" customHeight="1" x14ac:dyDescent="0.2">
      <c r="A82" s="242"/>
      <c r="B82" s="560"/>
      <c r="C82" s="560"/>
      <c r="D82" s="560"/>
      <c r="E82" s="560"/>
      <c r="F82" s="560"/>
      <c r="G82" s="560"/>
      <c r="H82" s="560"/>
      <c r="I82" s="560"/>
      <c r="J82" s="560"/>
      <c r="K82" s="243"/>
      <c r="L82" s="561"/>
      <c r="M82" s="561"/>
      <c r="N82" s="561"/>
      <c r="O82" s="561"/>
      <c r="P82" s="561"/>
      <c r="Q82" s="561"/>
      <c r="R82" s="242"/>
    </row>
    <row r="83" spans="1:18" ht="34.5" customHeight="1" x14ac:dyDescent="0.2">
      <c r="A83" s="242"/>
      <c r="B83" s="560"/>
      <c r="C83" s="560"/>
      <c r="D83" s="560"/>
      <c r="E83" s="560"/>
      <c r="F83" s="560"/>
      <c r="G83" s="560"/>
      <c r="H83" s="560"/>
      <c r="I83" s="560"/>
      <c r="J83" s="560"/>
      <c r="K83" s="243"/>
      <c r="L83" s="561"/>
      <c r="M83" s="561"/>
      <c r="N83" s="561"/>
      <c r="O83" s="561"/>
      <c r="P83" s="561"/>
      <c r="Q83" s="561"/>
      <c r="R83" s="242"/>
    </row>
    <row r="84" spans="1:18" ht="34.5" customHeight="1" x14ac:dyDescent="0.2">
      <c r="A84" s="242"/>
      <c r="B84" s="560"/>
      <c r="C84" s="560"/>
      <c r="D84" s="560"/>
      <c r="E84" s="560"/>
      <c r="F84" s="560"/>
      <c r="G84" s="560"/>
      <c r="H84" s="560"/>
      <c r="I84" s="560"/>
      <c r="J84" s="560"/>
      <c r="K84" s="243"/>
      <c r="L84" s="561"/>
      <c r="M84" s="561"/>
      <c r="N84" s="561"/>
      <c r="O84" s="561"/>
      <c r="P84" s="561"/>
      <c r="Q84" s="561"/>
      <c r="R84" s="242"/>
    </row>
    <row r="85" spans="1:18" ht="34.5" customHeight="1" x14ac:dyDescent="0.2">
      <c r="A85" s="242"/>
      <c r="B85" s="560"/>
      <c r="C85" s="560"/>
      <c r="D85" s="560"/>
      <c r="E85" s="560"/>
      <c r="F85" s="560"/>
      <c r="G85" s="560"/>
      <c r="H85" s="560"/>
      <c r="I85" s="560"/>
      <c r="J85" s="560"/>
      <c r="K85" s="243"/>
      <c r="L85" s="561"/>
      <c r="M85" s="561"/>
      <c r="N85" s="561"/>
      <c r="O85" s="561"/>
      <c r="P85" s="561"/>
      <c r="Q85" s="561"/>
      <c r="R85" s="242"/>
    </row>
    <row r="86" spans="1:18" ht="34.5" customHeight="1" x14ac:dyDescent="0.2">
      <c r="A86" s="242"/>
      <c r="B86" s="560"/>
      <c r="C86" s="560"/>
      <c r="D86" s="560"/>
      <c r="E86" s="560"/>
      <c r="F86" s="560"/>
      <c r="G86" s="560"/>
      <c r="H86" s="560"/>
      <c r="I86" s="560"/>
      <c r="J86" s="560"/>
      <c r="K86" s="243"/>
      <c r="L86" s="561"/>
      <c r="M86" s="561"/>
      <c r="N86" s="561"/>
      <c r="O86" s="561"/>
      <c r="P86" s="561"/>
      <c r="Q86" s="561"/>
      <c r="R86" s="242"/>
    </row>
    <row r="87" spans="1:18" ht="34.5" customHeight="1" x14ac:dyDescent="0.2">
      <c r="A87" s="242"/>
      <c r="B87" s="560"/>
      <c r="C87" s="560"/>
      <c r="D87" s="560"/>
      <c r="E87" s="560"/>
      <c r="F87" s="560"/>
      <c r="G87" s="560"/>
      <c r="H87" s="560"/>
      <c r="I87" s="560"/>
      <c r="J87" s="560"/>
      <c r="K87" s="243"/>
      <c r="L87" s="561"/>
      <c r="M87" s="561"/>
      <c r="N87" s="561"/>
      <c r="O87" s="561"/>
      <c r="P87" s="561"/>
      <c r="Q87" s="561"/>
      <c r="R87" s="242"/>
    </row>
    <row r="88" spans="1:18" ht="34.5" customHeight="1" x14ac:dyDescent="0.2">
      <c r="A88" s="242"/>
      <c r="B88" s="560"/>
      <c r="C88" s="560"/>
      <c r="D88" s="560"/>
      <c r="E88" s="560"/>
      <c r="F88" s="560"/>
      <c r="G88" s="560"/>
      <c r="H88" s="560"/>
      <c r="I88" s="560"/>
      <c r="J88" s="560"/>
      <c r="K88" s="243"/>
      <c r="L88" s="561"/>
      <c r="M88" s="561"/>
      <c r="N88" s="561"/>
      <c r="O88" s="561"/>
      <c r="P88" s="561"/>
      <c r="Q88" s="561"/>
      <c r="R88" s="242"/>
    </row>
    <row r="89" spans="1:18" ht="34.5" customHeight="1" x14ac:dyDescent="0.2">
      <c r="A89" s="242"/>
      <c r="B89" s="560"/>
      <c r="C89" s="560"/>
      <c r="D89" s="560"/>
      <c r="E89" s="560"/>
      <c r="F89" s="560"/>
      <c r="G89" s="560"/>
      <c r="H89" s="560"/>
      <c r="I89" s="560"/>
      <c r="J89" s="560"/>
      <c r="K89" s="243"/>
      <c r="L89" s="561"/>
      <c r="M89" s="561"/>
      <c r="N89" s="561"/>
      <c r="O89" s="561"/>
      <c r="P89" s="561"/>
      <c r="Q89" s="561"/>
      <c r="R89" s="242"/>
    </row>
    <row r="90" spans="1:18" ht="34.5" customHeight="1" x14ac:dyDescent="0.2">
      <c r="A90" s="242"/>
      <c r="B90" s="560"/>
      <c r="C90" s="560"/>
      <c r="D90" s="560"/>
      <c r="E90" s="560"/>
      <c r="F90" s="560"/>
      <c r="G90" s="560"/>
      <c r="H90" s="560"/>
      <c r="I90" s="560"/>
      <c r="J90" s="560"/>
      <c r="K90" s="243"/>
      <c r="L90" s="561"/>
      <c r="M90" s="561"/>
      <c r="N90" s="561"/>
      <c r="O90" s="561"/>
      <c r="P90" s="561"/>
      <c r="Q90" s="561"/>
      <c r="R90" s="242"/>
    </row>
    <row r="91" spans="1:18" ht="34.5" customHeight="1" x14ac:dyDescent="0.2">
      <c r="A91" s="242"/>
      <c r="B91" s="560"/>
      <c r="C91" s="560"/>
      <c r="D91" s="560"/>
      <c r="E91" s="560"/>
      <c r="F91" s="560"/>
      <c r="G91" s="560"/>
      <c r="H91" s="560"/>
      <c r="I91" s="560"/>
      <c r="J91" s="560"/>
      <c r="K91" s="243"/>
      <c r="L91" s="561"/>
      <c r="M91" s="561"/>
      <c r="N91" s="561"/>
      <c r="O91" s="561"/>
      <c r="P91" s="561"/>
      <c r="Q91" s="561"/>
      <c r="R91" s="242"/>
    </row>
    <row r="92" spans="1:18" ht="34.5" customHeight="1" x14ac:dyDescent="0.2">
      <c r="A92" s="242"/>
      <c r="B92" s="560"/>
      <c r="C92" s="560"/>
      <c r="D92" s="560"/>
      <c r="E92" s="560"/>
      <c r="F92" s="560"/>
      <c r="G92" s="560"/>
      <c r="H92" s="560"/>
      <c r="I92" s="560"/>
      <c r="J92" s="560"/>
      <c r="K92" s="243"/>
      <c r="L92" s="561"/>
      <c r="M92" s="561"/>
      <c r="N92" s="561"/>
      <c r="O92" s="561"/>
      <c r="P92" s="561"/>
      <c r="Q92" s="561"/>
      <c r="R92" s="242"/>
    </row>
    <row r="93" spans="1:18" ht="34.5" customHeight="1" x14ac:dyDescent="0.2">
      <c r="A93" s="242"/>
      <c r="B93" s="560"/>
      <c r="C93" s="560"/>
      <c r="D93" s="560"/>
      <c r="E93" s="560"/>
      <c r="F93" s="560"/>
      <c r="G93" s="560"/>
      <c r="H93" s="560"/>
      <c r="I93" s="560"/>
      <c r="J93" s="560"/>
      <c r="K93" s="243"/>
      <c r="L93" s="561"/>
      <c r="M93" s="561"/>
      <c r="N93" s="561"/>
      <c r="O93" s="561"/>
      <c r="P93" s="561"/>
      <c r="Q93" s="561"/>
      <c r="R93" s="242"/>
    </row>
    <row r="94" spans="1:18" ht="34.5" customHeight="1" x14ac:dyDescent="0.2">
      <c r="A94" s="242"/>
      <c r="B94" s="560"/>
      <c r="C94" s="560"/>
      <c r="D94" s="560"/>
      <c r="E94" s="560"/>
      <c r="F94" s="560"/>
      <c r="G94" s="560"/>
      <c r="H94" s="560"/>
      <c r="I94" s="560"/>
      <c r="J94" s="560"/>
      <c r="K94" s="243"/>
      <c r="L94" s="561"/>
      <c r="M94" s="561"/>
      <c r="N94" s="561"/>
      <c r="O94" s="561"/>
      <c r="P94" s="561"/>
      <c r="Q94" s="561"/>
      <c r="R94" s="242"/>
    </row>
    <row r="95" spans="1:18" ht="34.5" customHeight="1" x14ac:dyDescent="0.2">
      <c r="A95" s="242"/>
      <c r="B95" s="560"/>
      <c r="C95" s="560"/>
      <c r="D95" s="560"/>
      <c r="E95" s="560"/>
      <c r="F95" s="560"/>
      <c r="G95" s="560"/>
      <c r="H95" s="560"/>
      <c r="I95" s="560"/>
      <c r="J95" s="560"/>
      <c r="K95" s="243"/>
      <c r="L95" s="561"/>
      <c r="M95" s="561"/>
      <c r="N95" s="561"/>
      <c r="O95" s="561"/>
      <c r="P95" s="561"/>
      <c r="Q95" s="561"/>
      <c r="R95" s="242"/>
    </row>
    <row r="96" spans="1:18" ht="34.5" customHeight="1" x14ac:dyDescent="0.2">
      <c r="A96" s="242"/>
      <c r="B96" s="560"/>
      <c r="C96" s="560"/>
      <c r="D96" s="560"/>
      <c r="E96" s="560"/>
      <c r="F96" s="560"/>
      <c r="G96" s="560"/>
      <c r="H96" s="560"/>
      <c r="I96" s="560"/>
      <c r="J96" s="560"/>
      <c r="K96" s="243"/>
      <c r="L96" s="561"/>
      <c r="M96" s="561"/>
      <c r="N96" s="561"/>
      <c r="O96" s="561"/>
      <c r="P96" s="561"/>
      <c r="Q96" s="561"/>
      <c r="R96" s="242"/>
    </row>
    <row r="97" spans="1:18" ht="34.5" customHeight="1" x14ac:dyDescent="0.2">
      <c r="A97" s="242"/>
      <c r="B97" s="560"/>
      <c r="C97" s="560"/>
      <c r="D97" s="560"/>
      <c r="E97" s="560"/>
      <c r="F97" s="560"/>
      <c r="G97" s="560"/>
      <c r="H97" s="560"/>
      <c r="I97" s="560"/>
      <c r="J97" s="560"/>
      <c r="K97" s="243"/>
      <c r="L97" s="561"/>
      <c r="M97" s="561"/>
      <c r="N97" s="561"/>
      <c r="O97" s="561"/>
      <c r="P97" s="561"/>
      <c r="Q97" s="561"/>
      <c r="R97" s="242"/>
    </row>
    <row r="98" spans="1:18" ht="34.5" customHeight="1" x14ac:dyDescent="0.2">
      <c r="A98" s="242"/>
      <c r="B98" s="560"/>
      <c r="C98" s="560"/>
      <c r="D98" s="560"/>
      <c r="E98" s="560"/>
      <c r="F98" s="560"/>
      <c r="G98" s="560"/>
      <c r="H98" s="560"/>
      <c r="I98" s="560"/>
      <c r="J98" s="560"/>
      <c r="K98" s="243"/>
      <c r="L98" s="561"/>
      <c r="M98" s="561"/>
      <c r="N98" s="561"/>
      <c r="O98" s="561"/>
      <c r="P98" s="561"/>
      <c r="Q98" s="561"/>
      <c r="R98" s="242"/>
    </row>
    <row r="99" spans="1:18" ht="34.5" customHeight="1" x14ac:dyDescent="0.2">
      <c r="A99" s="242"/>
      <c r="B99" s="560"/>
      <c r="C99" s="560"/>
      <c r="D99" s="560"/>
      <c r="E99" s="560"/>
      <c r="F99" s="560"/>
      <c r="G99" s="560"/>
      <c r="H99" s="560"/>
      <c r="I99" s="560"/>
      <c r="J99" s="560"/>
      <c r="K99" s="243"/>
      <c r="L99" s="561"/>
      <c r="M99" s="561"/>
      <c r="N99" s="561"/>
      <c r="O99" s="561"/>
      <c r="P99" s="561"/>
      <c r="Q99" s="561"/>
      <c r="R99" s="242"/>
    </row>
    <row r="100" spans="1:18" ht="34.5" customHeight="1" x14ac:dyDescent="0.2">
      <c r="A100" s="242"/>
      <c r="B100" s="560"/>
      <c r="C100" s="560"/>
      <c r="D100" s="560"/>
      <c r="E100" s="560"/>
      <c r="F100" s="560"/>
      <c r="G100" s="560"/>
      <c r="H100" s="560"/>
      <c r="I100" s="560"/>
      <c r="J100" s="560"/>
      <c r="K100" s="243"/>
      <c r="L100" s="561"/>
      <c r="M100" s="561"/>
      <c r="N100" s="561"/>
      <c r="O100" s="561"/>
      <c r="P100" s="561"/>
      <c r="Q100" s="561"/>
      <c r="R100" s="242"/>
    </row>
  </sheetData>
  <mergeCells count="465">
    <mergeCell ref="A1:R1"/>
    <mergeCell ref="A3:R3"/>
    <mergeCell ref="A5:R5"/>
    <mergeCell ref="A6:K6"/>
    <mergeCell ref="A7:E7"/>
    <mergeCell ref="B9:C9"/>
    <mergeCell ref="D9:F9"/>
    <mergeCell ref="G9:H9"/>
    <mergeCell ref="I9:J9"/>
    <mergeCell ref="L9:Q9"/>
    <mergeCell ref="B10:C10"/>
    <mergeCell ref="D10:F10"/>
    <mergeCell ref="G10:H10"/>
    <mergeCell ref="I10:J10"/>
    <mergeCell ref="L10:Q10"/>
    <mergeCell ref="B11:C11"/>
    <mergeCell ref="D11:F11"/>
    <mergeCell ref="G11:H11"/>
    <mergeCell ref="I11:J11"/>
    <mergeCell ref="L11:Q11"/>
    <mergeCell ref="B12:C12"/>
    <mergeCell ref="D12:F12"/>
    <mergeCell ref="G12:H12"/>
    <mergeCell ref="I12:J12"/>
    <mergeCell ref="L12:Q12"/>
    <mergeCell ref="B13:C13"/>
    <mergeCell ref="D13:F13"/>
    <mergeCell ref="G13:H13"/>
    <mergeCell ref="I13:J13"/>
    <mergeCell ref="L13:Q13"/>
    <mergeCell ref="B14:C14"/>
    <mergeCell ref="D14:F14"/>
    <mergeCell ref="G14:H14"/>
    <mergeCell ref="I14:J14"/>
    <mergeCell ref="L14:Q14"/>
    <mergeCell ref="B15:C15"/>
    <mergeCell ref="D15:F15"/>
    <mergeCell ref="G15:H15"/>
    <mergeCell ref="I15:J15"/>
    <mergeCell ref="L15:Q15"/>
    <mergeCell ref="B16:C16"/>
    <mergeCell ref="D16:F16"/>
    <mergeCell ref="G16:H16"/>
    <mergeCell ref="I16:J16"/>
    <mergeCell ref="L16:Q16"/>
    <mergeCell ref="B17:C17"/>
    <mergeCell ref="D17:F17"/>
    <mergeCell ref="G17:H17"/>
    <mergeCell ref="I17:J17"/>
    <mergeCell ref="L17:Q17"/>
    <mergeCell ref="B18:C18"/>
    <mergeCell ref="D18:F18"/>
    <mergeCell ref="G18:H18"/>
    <mergeCell ref="I18:J18"/>
    <mergeCell ref="L18:Q18"/>
    <mergeCell ref="B19:C19"/>
    <mergeCell ref="D19:F19"/>
    <mergeCell ref="G19:H19"/>
    <mergeCell ref="I19:J19"/>
    <mergeCell ref="L19:Q19"/>
    <mergeCell ref="B20:C20"/>
    <mergeCell ref="D20:F20"/>
    <mergeCell ref="G20:H20"/>
    <mergeCell ref="I20:J20"/>
    <mergeCell ref="L20:Q20"/>
    <mergeCell ref="B21:C21"/>
    <mergeCell ref="D21:F21"/>
    <mergeCell ref="G21:H21"/>
    <mergeCell ref="I21:J21"/>
    <mergeCell ref="L21:Q21"/>
    <mergeCell ref="B22:C22"/>
    <mergeCell ref="D22:F22"/>
    <mergeCell ref="G22:H22"/>
    <mergeCell ref="I22:J22"/>
    <mergeCell ref="L22:Q22"/>
    <mergeCell ref="B23:C23"/>
    <mergeCell ref="D23:F23"/>
    <mergeCell ref="G23:H23"/>
    <mergeCell ref="I23:J23"/>
    <mergeCell ref="L23:Q23"/>
    <mergeCell ref="B24:C24"/>
    <mergeCell ref="D24:F24"/>
    <mergeCell ref="G24:H24"/>
    <mergeCell ref="I24:J24"/>
    <mergeCell ref="L24:Q24"/>
    <mergeCell ref="B25:C25"/>
    <mergeCell ref="D25:F25"/>
    <mergeCell ref="G25:H25"/>
    <mergeCell ref="I25:J25"/>
    <mergeCell ref="L25:Q25"/>
    <mergeCell ref="B26:C26"/>
    <mergeCell ref="D26:F26"/>
    <mergeCell ref="G26:H26"/>
    <mergeCell ref="I26:J26"/>
    <mergeCell ref="L26:Q26"/>
    <mergeCell ref="B27:C27"/>
    <mergeCell ref="D27:F27"/>
    <mergeCell ref="G27:H27"/>
    <mergeCell ref="I27:J27"/>
    <mergeCell ref="L27:Q27"/>
    <mergeCell ref="B28:C28"/>
    <mergeCell ref="D28:F28"/>
    <mergeCell ref="G28:H28"/>
    <mergeCell ref="I28:J28"/>
    <mergeCell ref="L28:Q28"/>
    <mergeCell ref="B29:C29"/>
    <mergeCell ref="D29:F29"/>
    <mergeCell ref="G29:H29"/>
    <mergeCell ref="I29:J29"/>
    <mergeCell ref="L29:Q29"/>
    <mergeCell ref="B30:C30"/>
    <mergeCell ref="D30:F30"/>
    <mergeCell ref="G30:H30"/>
    <mergeCell ref="I30:J30"/>
    <mergeCell ref="L30:Q30"/>
    <mergeCell ref="B31:C31"/>
    <mergeCell ref="D31:F31"/>
    <mergeCell ref="G31:H31"/>
    <mergeCell ref="I31:J31"/>
    <mergeCell ref="L31:Q31"/>
    <mergeCell ref="B32:C32"/>
    <mergeCell ref="D32:F32"/>
    <mergeCell ref="G32:H32"/>
    <mergeCell ref="I32:J32"/>
    <mergeCell ref="L32:Q32"/>
    <mergeCell ref="B33:C33"/>
    <mergeCell ref="D33:F33"/>
    <mergeCell ref="G33:H33"/>
    <mergeCell ref="I33:J33"/>
    <mergeCell ref="L33:Q33"/>
    <mergeCell ref="B34:C34"/>
    <mergeCell ref="D34:F34"/>
    <mergeCell ref="G34:H34"/>
    <mergeCell ref="I34:J34"/>
    <mergeCell ref="L34:Q34"/>
    <mergeCell ref="B35:C35"/>
    <mergeCell ref="D35:F35"/>
    <mergeCell ref="G35:H35"/>
    <mergeCell ref="I35:J35"/>
    <mergeCell ref="L35:Q35"/>
    <mergeCell ref="B36:C36"/>
    <mergeCell ref="D36:F36"/>
    <mergeCell ref="G36:H36"/>
    <mergeCell ref="I36:J36"/>
    <mergeCell ref="L36:Q36"/>
    <mergeCell ref="B37:C37"/>
    <mergeCell ref="D37:F37"/>
    <mergeCell ref="G37:H37"/>
    <mergeCell ref="I37:J37"/>
    <mergeCell ref="L37:Q37"/>
    <mergeCell ref="B38:C38"/>
    <mergeCell ref="D38:F38"/>
    <mergeCell ref="G38:H38"/>
    <mergeCell ref="I38:J38"/>
    <mergeCell ref="L38:Q38"/>
    <mergeCell ref="B39:C39"/>
    <mergeCell ref="D39:F39"/>
    <mergeCell ref="G39:H39"/>
    <mergeCell ref="I39:J39"/>
    <mergeCell ref="L39:Q39"/>
    <mergeCell ref="B40:C40"/>
    <mergeCell ref="D40:F40"/>
    <mergeCell ref="G40:H40"/>
    <mergeCell ref="I40:J40"/>
    <mergeCell ref="L40:Q40"/>
    <mergeCell ref="B41:C41"/>
    <mergeCell ref="D41:F41"/>
    <mergeCell ref="G41:H41"/>
    <mergeCell ref="I41:J41"/>
    <mergeCell ref="L41:Q41"/>
    <mergeCell ref="B42:C42"/>
    <mergeCell ref="D42:F42"/>
    <mergeCell ref="G42:H42"/>
    <mergeCell ref="I42:J42"/>
    <mergeCell ref="L42:Q42"/>
    <mergeCell ref="B43:C43"/>
    <mergeCell ref="D43:F43"/>
    <mergeCell ref="G43:H43"/>
    <mergeCell ref="I43:J43"/>
    <mergeCell ref="L43:Q43"/>
    <mergeCell ref="B44:C44"/>
    <mergeCell ref="D44:F44"/>
    <mergeCell ref="G44:H44"/>
    <mergeCell ref="I44:J44"/>
    <mergeCell ref="L44:Q44"/>
    <mergeCell ref="B45:C45"/>
    <mergeCell ref="D45:F45"/>
    <mergeCell ref="G45:H45"/>
    <mergeCell ref="I45:J45"/>
    <mergeCell ref="L45:Q45"/>
    <mergeCell ref="B46:C46"/>
    <mergeCell ref="D46:F46"/>
    <mergeCell ref="G46:H46"/>
    <mergeCell ref="I46:J46"/>
    <mergeCell ref="L46:Q46"/>
    <mergeCell ref="B47:C47"/>
    <mergeCell ref="D47:F47"/>
    <mergeCell ref="G47:H47"/>
    <mergeCell ref="I47:J47"/>
    <mergeCell ref="L47:Q47"/>
    <mergeCell ref="B48:C48"/>
    <mergeCell ref="D48:F48"/>
    <mergeCell ref="G48:H48"/>
    <mergeCell ref="I48:J48"/>
    <mergeCell ref="L48:Q48"/>
    <mergeCell ref="B49:C49"/>
    <mergeCell ref="D49:F49"/>
    <mergeCell ref="G49:H49"/>
    <mergeCell ref="I49:J49"/>
    <mergeCell ref="L49:Q49"/>
    <mergeCell ref="B50:C50"/>
    <mergeCell ref="D50:F50"/>
    <mergeCell ref="G50:H50"/>
    <mergeCell ref="I50:J50"/>
    <mergeCell ref="L50:Q50"/>
    <mergeCell ref="B51:C51"/>
    <mergeCell ref="D51:F51"/>
    <mergeCell ref="G51:H51"/>
    <mergeCell ref="I51:J51"/>
    <mergeCell ref="L51:Q51"/>
    <mergeCell ref="B52:C52"/>
    <mergeCell ref="D52:F52"/>
    <mergeCell ref="G52:H52"/>
    <mergeCell ref="I52:J52"/>
    <mergeCell ref="L52:Q52"/>
    <mergeCell ref="B53:C53"/>
    <mergeCell ref="D53:F53"/>
    <mergeCell ref="G53:H53"/>
    <mergeCell ref="I53:J53"/>
    <mergeCell ref="L53:Q53"/>
    <mergeCell ref="B54:C54"/>
    <mergeCell ref="D54:F54"/>
    <mergeCell ref="G54:H54"/>
    <mergeCell ref="I54:J54"/>
    <mergeCell ref="L54:Q54"/>
    <mergeCell ref="B55:C55"/>
    <mergeCell ref="D55:F55"/>
    <mergeCell ref="G55:H55"/>
    <mergeCell ref="I55:J55"/>
    <mergeCell ref="L55:Q55"/>
    <mergeCell ref="B56:C56"/>
    <mergeCell ref="D56:F56"/>
    <mergeCell ref="G56:H56"/>
    <mergeCell ref="I56:J56"/>
    <mergeCell ref="L56:Q56"/>
    <mergeCell ref="B57:C57"/>
    <mergeCell ref="D57:F57"/>
    <mergeCell ref="G57:H57"/>
    <mergeCell ref="I57:J57"/>
    <mergeCell ref="L57:Q57"/>
    <mergeCell ref="B58:C58"/>
    <mergeCell ref="D58:F58"/>
    <mergeCell ref="G58:H58"/>
    <mergeCell ref="I58:J58"/>
    <mergeCell ref="L58:Q58"/>
    <mergeCell ref="B59:C59"/>
    <mergeCell ref="D59:F59"/>
    <mergeCell ref="G59:H59"/>
    <mergeCell ref="I59:J59"/>
    <mergeCell ref="L59:Q59"/>
    <mergeCell ref="B60:C60"/>
    <mergeCell ref="D60:F60"/>
    <mergeCell ref="G60:H60"/>
    <mergeCell ref="I60:J60"/>
    <mergeCell ref="L60:Q60"/>
    <mergeCell ref="B61:C61"/>
    <mergeCell ref="D61:F61"/>
    <mergeCell ref="G61:H61"/>
    <mergeCell ref="I61:J61"/>
    <mergeCell ref="L61:Q61"/>
    <mergeCell ref="B62:C62"/>
    <mergeCell ref="D62:F62"/>
    <mergeCell ref="G62:H62"/>
    <mergeCell ref="I62:J62"/>
    <mergeCell ref="L62:Q62"/>
    <mergeCell ref="B63:C63"/>
    <mergeCell ref="D63:F63"/>
    <mergeCell ref="G63:H63"/>
    <mergeCell ref="I63:J63"/>
    <mergeCell ref="L63:Q63"/>
    <mergeCell ref="B64:C64"/>
    <mergeCell ref="D64:F64"/>
    <mergeCell ref="G64:H64"/>
    <mergeCell ref="I64:J64"/>
    <mergeCell ref="L64:Q64"/>
    <mergeCell ref="B65:C65"/>
    <mergeCell ref="D65:F65"/>
    <mergeCell ref="G65:H65"/>
    <mergeCell ref="I65:J65"/>
    <mergeCell ref="L65:Q65"/>
    <mergeCell ref="B66:C66"/>
    <mergeCell ref="D66:F66"/>
    <mergeCell ref="G66:H66"/>
    <mergeCell ref="I66:J66"/>
    <mergeCell ref="L66:Q66"/>
    <mergeCell ref="B67:C67"/>
    <mergeCell ref="D67:F67"/>
    <mergeCell ref="G67:H67"/>
    <mergeCell ref="I67:J67"/>
    <mergeCell ref="L67:Q67"/>
    <mergeCell ref="B68:C68"/>
    <mergeCell ref="D68:F68"/>
    <mergeCell ref="G68:H68"/>
    <mergeCell ref="I68:J68"/>
    <mergeCell ref="L68:Q68"/>
    <mergeCell ref="B69:C69"/>
    <mergeCell ref="D69:F69"/>
    <mergeCell ref="G69:H69"/>
    <mergeCell ref="I69:J69"/>
    <mergeCell ref="L69:Q69"/>
    <mergeCell ref="B70:C70"/>
    <mergeCell ref="D70:F70"/>
    <mergeCell ref="G70:H70"/>
    <mergeCell ref="I70:J70"/>
    <mergeCell ref="L70:Q70"/>
    <mergeCell ref="B71:C71"/>
    <mergeCell ref="D71:F71"/>
    <mergeCell ref="G71:H71"/>
    <mergeCell ref="I71:J71"/>
    <mergeCell ref="L71:Q71"/>
    <mergeCell ref="B72:C72"/>
    <mergeCell ref="D72:F72"/>
    <mergeCell ref="G72:H72"/>
    <mergeCell ref="I72:J72"/>
    <mergeCell ref="L72:Q72"/>
    <mergeCell ref="B73:C73"/>
    <mergeCell ref="D73:F73"/>
    <mergeCell ref="G73:H73"/>
    <mergeCell ref="I73:J73"/>
    <mergeCell ref="L73:Q73"/>
    <mergeCell ref="B74:C74"/>
    <mergeCell ref="D74:F74"/>
    <mergeCell ref="G74:H74"/>
    <mergeCell ref="I74:J74"/>
    <mergeCell ref="L74:Q74"/>
    <mergeCell ref="B75:C75"/>
    <mergeCell ref="D75:F75"/>
    <mergeCell ref="G75:H75"/>
    <mergeCell ref="I75:J75"/>
    <mergeCell ref="L75:Q75"/>
    <mergeCell ref="B76:C76"/>
    <mergeCell ref="D76:F76"/>
    <mergeCell ref="G76:H76"/>
    <mergeCell ref="I76:J76"/>
    <mergeCell ref="L76:Q76"/>
    <mergeCell ref="B77:C77"/>
    <mergeCell ref="D77:F77"/>
    <mergeCell ref="G77:H77"/>
    <mergeCell ref="I77:J77"/>
    <mergeCell ref="L77:Q77"/>
    <mergeCell ref="B78:C78"/>
    <mergeCell ref="D78:F78"/>
    <mergeCell ref="G78:H78"/>
    <mergeCell ref="I78:J78"/>
    <mergeCell ref="L78:Q78"/>
    <mergeCell ref="B79:C79"/>
    <mergeCell ref="D79:F79"/>
    <mergeCell ref="G79:H79"/>
    <mergeCell ref="I79:J79"/>
    <mergeCell ref="L79:Q79"/>
    <mergeCell ref="B80:C80"/>
    <mergeCell ref="D80:F80"/>
    <mergeCell ref="G80:H80"/>
    <mergeCell ref="I80:J80"/>
    <mergeCell ref="L80:Q80"/>
    <mergeCell ref="B81:C81"/>
    <mergeCell ref="D81:F81"/>
    <mergeCell ref="G81:H81"/>
    <mergeCell ref="I81:J81"/>
    <mergeCell ref="L81:Q81"/>
    <mergeCell ref="B82:C82"/>
    <mergeCell ref="D82:F82"/>
    <mergeCell ref="G82:H82"/>
    <mergeCell ref="I82:J82"/>
    <mergeCell ref="L82:Q82"/>
    <mergeCell ref="B83:C83"/>
    <mergeCell ref="D83:F83"/>
    <mergeCell ref="G83:H83"/>
    <mergeCell ref="I83:J83"/>
    <mergeCell ref="L83:Q83"/>
    <mergeCell ref="B84:C84"/>
    <mergeCell ref="D84:F84"/>
    <mergeCell ref="G84:H84"/>
    <mergeCell ref="I84:J84"/>
    <mergeCell ref="L84:Q84"/>
    <mergeCell ref="B85:C85"/>
    <mergeCell ref="D85:F85"/>
    <mergeCell ref="G85:H85"/>
    <mergeCell ref="I85:J85"/>
    <mergeCell ref="L85:Q85"/>
    <mergeCell ref="B86:C86"/>
    <mergeCell ref="D86:F86"/>
    <mergeCell ref="G86:H86"/>
    <mergeCell ref="I86:J86"/>
    <mergeCell ref="L86:Q86"/>
    <mergeCell ref="B87:C87"/>
    <mergeCell ref="D87:F87"/>
    <mergeCell ref="G87:H87"/>
    <mergeCell ref="I87:J87"/>
    <mergeCell ref="L87:Q87"/>
    <mergeCell ref="B88:C88"/>
    <mergeCell ref="D88:F88"/>
    <mergeCell ref="G88:H88"/>
    <mergeCell ref="I88:J88"/>
    <mergeCell ref="L88:Q88"/>
    <mergeCell ref="B89:C89"/>
    <mergeCell ref="D89:F89"/>
    <mergeCell ref="G89:H89"/>
    <mergeCell ref="I89:J89"/>
    <mergeCell ref="L89:Q89"/>
    <mergeCell ref="B90:C90"/>
    <mergeCell ref="D90:F90"/>
    <mergeCell ref="G90:H90"/>
    <mergeCell ref="I90:J90"/>
    <mergeCell ref="L90:Q90"/>
    <mergeCell ref="B91:C91"/>
    <mergeCell ref="D91:F91"/>
    <mergeCell ref="G91:H91"/>
    <mergeCell ref="I91:J91"/>
    <mergeCell ref="L91:Q91"/>
    <mergeCell ref="B92:C92"/>
    <mergeCell ref="D92:F92"/>
    <mergeCell ref="G92:H92"/>
    <mergeCell ref="I92:J92"/>
    <mergeCell ref="L92:Q92"/>
    <mergeCell ref="B93:C93"/>
    <mergeCell ref="D93:F93"/>
    <mergeCell ref="G93:H93"/>
    <mergeCell ref="I93:J93"/>
    <mergeCell ref="L93:Q93"/>
    <mergeCell ref="B94:C94"/>
    <mergeCell ref="D94:F94"/>
    <mergeCell ref="G94:H94"/>
    <mergeCell ref="I94:J94"/>
    <mergeCell ref="L94:Q94"/>
    <mergeCell ref="B95:C95"/>
    <mergeCell ref="D95:F95"/>
    <mergeCell ref="G95:H95"/>
    <mergeCell ref="I95:J95"/>
    <mergeCell ref="L95:Q95"/>
    <mergeCell ref="B96:C96"/>
    <mergeCell ref="D96:F96"/>
    <mergeCell ref="G96:H96"/>
    <mergeCell ref="I96:J96"/>
    <mergeCell ref="L96:Q96"/>
    <mergeCell ref="B97:C97"/>
    <mergeCell ref="D97:F97"/>
    <mergeCell ref="G97:H97"/>
    <mergeCell ref="I97:J97"/>
    <mergeCell ref="L97:Q97"/>
    <mergeCell ref="B100:C100"/>
    <mergeCell ref="D100:F100"/>
    <mergeCell ref="G100:H100"/>
    <mergeCell ref="I100:J100"/>
    <mergeCell ref="L100:Q100"/>
    <mergeCell ref="B98:C98"/>
    <mergeCell ref="D98:F98"/>
    <mergeCell ref="G98:H98"/>
    <mergeCell ref="I98:J98"/>
    <mergeCell ref="L98:Q98"/>
    <mergeCell ref="B99:C99"/>
    <mergeCell ref="D99:F99"/>
    <mergeCell ref="G99:H99"/>
    <mergeCell ref="I99:J99"/>
    <mergeCell ref="L99:Q99"/>
  </mergeCells>
  <pageMargins left="0.70866141732283472" right="0.70866141732283472" top="0.74803149606299213" bottom="0.74803149606299213" header="0.31496062992125984" footer="0.31496062992125984"/>
  <pageSetup paperSize="8" scale="58" fitToHeight="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C0DA"/>
    <pageSetUpPr fitToPage="1"/>
  </sheetPr>
  <dimension ref="A1:R101"/>
  <sheetViews>
    <sheetView zoomScale="85" zoomScaleNormal="85" workbookViewId="0">
      <selection sqref="A1:R1"/>
    </sheetView>
  </sheetViews>
  <sheetFormatPr defaultColWidth="9.140625" defaultRowHeight="12.75" x14ac:dyDescent="0.2"/>
  <cols>
    <col min="1" max="1" width="12.7109375" style="235" customWidth="1"/>
    <col min="2" max="3" width="9.140625" style="235"/>
    <col min="4" max="5" width="12.42578125" style="235" customWidth="1"/>
    <col min="6" max="7" width="12.5703125" style="235" customWidth="1"/>
    <col min="8" max="8" width="13.42578125" style="235" customWidth="1"/>
    <col min="9" max="9" width="16.140625" style="235" customWidth="1"/>
    <col min="10" max="10" width="14.140625" style="235" customWidth="1"/>
    <col min="11" max="11" width="22.140625" style="235" customWidth="1"/>
    <col min="12" max="16" width="9.140625" style="235"/>
    <col min="17" max="17" width="33.5703125" style="235" customWidth="1"/>
    <col min="18" max="18" width="13.85546875" style="235" customWidth="1"/>
    <col min="19" max="16384" width="9.140625" style="235"/>
  </cols>
  <sheetData>
    <row r="1" spans="1:18" ht="45.75" customHeight="1" x14ac:dyDescent="0.2">
      <c r="A1" s="562" t="s">
        <v>523</v>
      </c>
      <c r="B1" s="563"/>
      <c r="C1" s="563"/>
      <c r="D1" s="563"/>
      <c r="E1" s="563"/>
      <c r="F1" s="563"/>
      <c r="G1" s="563"/>
      <c r="H1" s="563"/>
      <c r="I1" s="563"/>
      <c r="J1" s="563"/>
      <c r="K1" s="563"/>
      <c r="L1" s="563"/>
      <c r="M1" s="563"/>
      <c r="N1" s="563"/>
      <c r="O1" s="563"/>
      <c r="P1" s="563"/>
      <c r="Q1" s="563"/>
      <c r="R1" s="564"/>
    </row>
    <row r="2" spans="1:18" ht="10.5" customHeight="1" x14ac:dyDescent="0.25">
      <c r="A2" s="577"/>
      <c r="B2" s="577"/>
      <c r="C2" s="577"/>
      <c r="D2" s="577"/>
      <c r="E2" s="577"/>
      <c r="F2" s="577"/>
      <c r="G2" s="577"/>
      <c r="H2" s="577"/>
      <c r="I2" s="577"/>
      <c r="J2" s="577"/>
      <c r="K2" s="577"/>
      <c r="L2" s="577"/>
      <c r="M2" s="577"/>
      <c r="N2" s="577"/>
      <c r="O2" s="577"/>
      <c r="P2" s="577"/>
      <c r="Q2" s="577"/>
      <c r="R2" s="577"/>
    </row>
    <row r="3" spans="1:18" ht="42" customHeight="1" x14ac:dyDescent="0.2">
      <c r="A3" s="565" t="s">
        <v>524</v>
      </c>
      <c r="B3" s="565"/>
      <c r="C3" s="565"/>
      <c r="D3" s="565"/>
      <c r="E3" s="565"/>
      <c r="F3" s="565"/>
      <c r="G3" s="565"/>
      <c r="H3" s="565"/>
      <c r="I3" s="565"/>
      <c r="J3" s="565"/>
      <c r="K3" s="565"/>
      <c r="L3" s="565"/>
      <c r="M3" s="565"/>
      <c r="N3" s="565"/>
      <c r="O3" s="565"/>
      <c r="P3" s="565"/>
      <c r="Q3" s="565"/>
      <c r="R3" s="565"/>
    </row>
    <row r="4" spans="1:18" ht="12.75" customHeight="1" x14ac:dyDescent="0.2">
      <c r="A4" s="237"/>
      <c r="B4" s="237"/>
      <c r="C4" s="237"/>
      <c r="D4" s="237"/>
      <c r="E4" s="237"/>
      <c r="F4" s="237"/>
      <c r="G4" s="237"/>
      <c r="H4" s="237"/>
      <c r="I4" s="237"/>
      <c r="J4" s="237"/>
      <c r="K4" s="237"/>
      <c r="L4" s="237"/>
      <c r="M4" s="237"/>
      <c r="N4" s="237"/>
      <c r="O4" s="237"/>
      <c r="P4" s="237"/>
      <c r="Q4" s="237"/>
      <c r="R4" s="237"/>
    </row>
    <row r="5" spans="1:18" ht="37.5" customHeight="1" x14ac:dyDescent="0.2">
      <c r="A5" s="566" t="s">
        <v>525</v>
      </c>
      <c r="B5" s="566"/>
      <c r="C5" s="566"/>
      <c r="D5" s="566"/>
      <c r="E5" s="566"/>
      <c r="F5" s="566"/>
      <c r="G5" s="566"/>
      <c r="H5" s="566"/>
      <c r="I5" s="566"/>
      <c r="J5" s="566"/>
      <c r="K5" s="566"/>
      <c r="L5" s="566"/>
      <c r="M5" s="566"/>
      <c r="N5" s="566"/>
      <c r="O5" s="566"/>
      <c r="P5" s="566"/>
      <c r="Q5" s="566"/>
      <c r="R5" s="566"/>
    </row>
    <row r="6" spans="1:18" ht="30.75" customHeight="1" x14ac:dyDescent="0.2">
      <c r="A6" s="567" t="s">
        <v>521</v>
      </c>
      <c r="B6" s="567"/>
      <c r="C6" s="567"/>
      <c r="D6" s="567"/>
      <c r="E6" s="567"/>
      <c r="F6" s="567"/>
      <c r="G6" s="567"/>
      <c r="H6" s="567"/>
      <c r="I6" s="567"/>
      <c r="J6" s="567"/>
      <c r="K6" s="567"/>
      <c r="L6" s="237"/>
      <c r="M6" s="237"/>
      <c r="N6" s="237"/>
      <c r="O6" s="237"/>
      <c r="P6" s="237"/>
      <c r="Q6" s="237"/>
      <c r="R6" s="237"/>
    </row>
    <row r="7" spans="1:18" ht="30.75" customHeight="1" x14ac:dyDescent="0.2">
      <c r="A7" s="567" t="s">
        <v>512</v>
      </c>
      <c r="B7" s="567"/>
      <c r="C7" s="567"/>
      <c r="D7" s="567"/>
      <c r="E7" s="567"/>
      <c r="F7" s="567"/>
      <c r="G7" s="567"/>
      <c r="H7" s="567"/>
      <c r="I7" s="567"/>
      <c r="J7" s="567"/>
      <c r="K7" s="567"/>
      <c r="L7" s="237"/>
      <c r="M7" s="237"/>
      <c r="N7" s="237"/>
      <c r="O7" s="237"/>
      <c r="P7" s="237"/>
      <c r="Q7" s="237"/>
      <c r="R7" s="237"/>
    </row>
    <row r="8" spans="1:18" ht="30.75" customHeight="1" x14ac:dyDescent="0.2">
      <c r="A8" s="568" t="s">
        <v>503</v>
      </c>
      <c r="B8" s="568"/>
      <c r="C8" s="568"/>
      <c r="D8" s="568"/>
      <c r="E8" s="568"/>
      <c r="F8" s="237"/>
      <c r="G8" s="237"/>
      <c r="H8" s="237"/>
      <c r="I8" s="237"/>
      <c r="J8" s="237"/>
      <c r="K8" s="237"/>
      <c r="L8" s="237"/>
      <c r="M8" s="237"/>
      <c r="N8" s="237"/>
      <c r="O8" s="237"/>
      <c r="P8" s="237"/>
      <c r="Q8" s="237"/>
      <c r="R8" s="237"/>
    </row>
    <row r="9" spans="1:18" ht="15" customHeight="1" x14ac:dyDescent="0.2"/>
    <row r="10" spans="1:18" ht="202.5" customHeight="1" x14ac:dyDescent="0.2">
      <c r="A10" s="239" t="s">
        <v>504</v>
      </c>
      <c r="B10" s="573" t="s">
        <v>505</v>
      </c>
      <c r="C10" s="573"/>
      <c r="D10" s="573" t="s">
        <v>513</v>
      </c>
      <c r="E10" s="573"/>
      <c r="F10" s="573" t="s">
        <v>514</v>
      </c>
      <c r="G10" s="573" t="s">
        <v>515</v>
      </c>
      <c r="H10" s="573" t="s">
        <v>516</v>
      </c>
      <c r="I10" s="573" t="s">
        <v>516</v>
      </c>
      <c r="J10" s="573" t="s">
        <v>517</v>
      </c>
      <c r="K10" s="573" t="s">
        <v>517</v>
      </c>
      <c r="L10" s="578" t="s">
        <v>510</v>
      </c>
      <c r="M10" s="579"/>
      <c r="N10" s="579"/>
      <c r="O10" s="579"/>
      <c r="P10" s="579"/>
      <c r="Q10" s="580"/>
      <c r="R10" s="240" t="s">
        <v>518</v>
      </c>
    </row>
    <row r="11" spans="1:18" ht="34.5" customHeight="1" x14ac:dyDescent="0.2">
      <c r="A11" s="244"/>
      <c r="B11" s="560"/>
      <c r="C11" s="560"/>
      <c r="D11" s="560"/>
      <c r="E11" s="560"/>
      <c r="F11" s="560"/>
      <c r="G11" s="560"/>
      <c r="H11" s="560"/>
      <c r="I11" s="560"/>
      <c r="J11" s="560"/>
      <c r="K11" s="560"/>
      <c r="L11" s="560"/>
      <c r="M11" s="560"/>
      <c r="N11" s="560"/>
      <c r="O11" s="560"/>
      <c r="P11" s="560"/>
      <c r="Q11" s="560"/>
      <c r="R11" s="244"/>
    </row>
    <row r="12" spans="1:18" ht="34.5" customHeight="1" x14ac:dyDescent="0.2">
      <c r="A12" s="244"/>
      <c r="B12" s="560"/>
      <c r="C12" s="560"/>
      <c r="D12" s="560"/>
      <c r="E12" s="560"/>
      <c r="F12" s="560"/>
      <c r="G12" s="560"/>
      <c r="H12" s="560"/>
      <c r="I12" s="560"/>
      <c r="J12" s="560"/>
      <c r="K12" s="560"/>
      <c r="L12" s="560"/>
      <c r="M12" s="560"/>
      <c r="N12" s="560"/>
      <c r="O12" s="560"/>
      <c r="P12" s="560"/>
      <c r="Q12" s="560"/>
      <c r="R12" s="244"/>
    </row>
    <row r="13" spans="1:18" ht="34.5" customHeight="1" x14ac:dyDescent="0.2">
      <c r="A13" s="244"/>
      <c r="B13" s="560"/>
      <c r="C13" s="560"/>
      <c r="D13" s="560"/>
      <c r="E13" s="560"/>
      <c r="F13" s="560"/>
      <c r="G13" s="560"/>
      <c r="H13" s="560"/>
      <c r="I13" s="560"/>
      <c r="J13" s="560"/>
      <c r="K13" s="560"/>
      <c r="L13" s="560"/>
      <c r="M13" s="560"/>
      <c r="N13" s="560"/>
      <c r="O13" s="560"/>
      <c r="P13" s="560"/>
      <c r="Q13" s="560"/>
      <c r="R13" s="244"/>
    </row>
    <row r="14" spans="1:18" ht="34.5" customHeight="1" x14ac:dyDescent="0.2">
      <c r="A14" s="244"/>
      <c r="B14" s="560"/>
      <c r="C14" s="560"/>
      <c r="D14" s="560"/>
      <c r="E14" s="560"/>
      <c r="F14" s="560"/>
      <c r="G14" s="560"/>
      <c r="H14" s="560"/>
      <c r="I14" s="560"/>
      <c r="J14" s="560"/>
      <c r="K14" s="560"/>
      <c r="L14" s="560"/>
      <c r="M14" s="560"/>
      <c r="N14" s="560"/>
      <c r="O14" s="560"/>
      <c r="P14" s="560"/>
      <c r="Q14" s="560"/>
      <c r="R14" s="244"/>
    </row>
    <row r="15" spans="1:18" ht="34.5" customHeight="1" x14ac:dyDescent="0.2">
      <c r="A15" s="244"/>
      <c r="B15" s="560"/>
      <c r="C15" s="560"/>
      <c r="D15" s="560"/>
      <c r="E15" s="560"/>
      <c r="F15" s="560"/>
      <c r="G15" s="560"/>
      <c r="H15" s="560"/>
      <c r="I15" s="560"/>
      <c r="J15" s="560"/>
      <c r="K15" s="560"/>
      <c r="L15" s="560"/>
      <c r="M15" s="560"/>
      <c r="N15" s="560"/>
      <c r="O15" s="560"/>
      <c r="P15" s="560"/>
      <c r="Q15" s="560"/>
      <c r="R15" s="244"/>
    </row>
    <row r="16" spans="1:18" ht="34.5" customHeight="1" x14ac:dyDescent="0.2">
      <c r="A16" s="244"/>
      <c r="B16" s="560"/>
      <c r="C16" s="560"/>
      <c r="D16" s="560"/>
      <c r="E16" s="560"/>
      <c r="F16" s="560"/>
      <c r="G16" s="560"/>
      <c r="H16" s="560"/>
      <c r="I16" s="560"/>
      <c r="J16" s="560"/>
      <c r="K16" s="560"/>
      <c r="L16" s="560"/>
      <c r="M16" s="560"/>
      <c r="N16" s="560"/>
      <c r="O16" s="560"/>
      <c r="P16" s="560"/>
      <c r="Q16" s="560"/>
      <c r="R16" s="244"/>
    </row>
    <row r="17" spans="1:18" ht="34.5" customHeight="1" x14ac:dyDescent="0.2">
      <c r="A17" s="244"/>
      <c r="B17" s="560"/>
      <c r="C17" s="560"/>
      <c r="D17" s="560"/>
      <c r="E17" s="560"/>
      <c r="F17" s="560"/>
      <c r="G17" s="560"/>
      <c r="H17" s="560"/>
      <c r="I17" s="560"/>
      <c r="J17" s="560"/>
      <c r="K17" s="560"/>
      <c r="L17" s="560"/>
      <c r="M17" s="560"/>
      <c r="N17" s="560"/>
      <c r="O17" s="560"/>
      <c r="P17" s="560"/>
      <c r="Q17" s="560"/>
      <c r="R17" s="244"/>
    </row>
    <row r="18" spans="1:18" ht="34.5" customHeight="1" x14ac:dyDescent="0.2">
      <c r="A18" s="244"/>
      <c r="B18" s="560"/>
      <c r="C18" s="560"/>
      <c r="D18" s="560"/>
      <c r="E18" s="560"/>
      <c r="F18" s="560"/>
      <c r="G18" s="560"/>
      <c r="H18" s="560"/>
      <c r="I18" s="560"/>
      <c r="J18" s="560"/>
      <c r="K18" s="560"/>
      <c r="L18" s="560"/>
      <c r="M18" s="560"/>
      <c r="N18" s="560"/>
      <c r="O18" s="560"/>
      <c r="P18" s="560"/>
      <c r="Q18" s="560"/>
      <c r="R18" s="244"/>
    </row>
    <row r="19" spans="1:18" ht="34.5" customHeight="1" x14ac:dyDescent="0.2">
      <c r="A19" s="244"/>
      <c r="B19" s="560"/>
      <c r="C19" s="560"/>
      <c r="D19" s="560"/>
      <c r="E19" s="560"/>
      <c r="F19" s="560"/>
      <c r="G19" s="560"/>
      <c r="H19" s="560"/>
      <c r="I19" s="560"/>
      <c r="J19" s="560"/>
      <c r="K19" s="560"/>
      <c r="L19" s="560"/>
      <c r="M19" s="560"/>
      <c r="N19" s="560"/>
      <c r="O19" s="560"/>
      <c r="P19" s="560"/>
      <c r="Q19" s="560"/>
      <c r="R19" s="244"/>
    </row>
    <row r="20" spans="1:18" ht="34.5" customHeight="1" x14ac:dyDescent="0.2">
      <c r="A20" s="244"/>
      <c r="B20" s="560"/>
      <c r="C20" s="560"/>
      <c r="D20" s="560"/>
      <c r="E20" s="560"/>
      <c r="F20" s="560"/>
      <c r="G20" s="560"/>
      <c r="H20" s="560"/>
      <c r="I20" s="560"/>
      <c r="J20" s="560"/>
      <c r="K20" s="560"/>
      <c r="L20" s="560"/>
      <c r="M20" s="560"/>
      <c r="N20" s="560"/>
      <c r="O20" s="560"/>
      <c r="P20" s="560"/>
      <c r="Q20" s="560"/>
      <c r="R20" s="244"/>
    </row>
    <row r="21" spans="1:18" ht="34.5" customHeight="1" x14ac:dyDescent="0.2">
      <c r="A21" s="244"/>
      <c r="B21" s="560"/>
      <c r="C21" s="560"/>
      <c r="D21" s="560"/>
      <c r="E21" s="560"/>
      <c r="F21" s="560"/>
      <c r="G21" s="560"/>
      <c r="H21" s="560"/>
      <c r="I21" s="560"/>
      <c r="J21" s="560"/>
      <c r="K21" s="560"/>
      <c r="L21" s="560"/>
      <c r="M21" s="560"/>
      <c r="N21" s="560"/>
      <c r="O21" s="560"/>
      <c r="P21" s="560"/>
      <c r="Q21" s="560"/>
      <c r="R21" s="244"/>
    </row>
    <row r="22" spans="1:18" ht="34.5" customHeight="1" x14ac:dyDescent="0.2">
      <c r="A22" s="244"/>
      <c r="B22" s="560"/>
      <c r="C22" s="560"/>
      <c r="D22" s="560"/>
      <c r="E22" s="560"/>
      <c r="F22" s="560"/>
      <c r="G22" s="560"/>
      <c r="H22" s="560"/>
      <c r="I22" s="560"/>
      <c r="J22" s="560"/>
      <c r="K22" s="560"/>
      <c r="L22" s="560"/>
      <c r="M22" s="560"/>
      <c r="N22" s="560"/>
      <c r="O22" s="560"/>
      <c r="P22" s="560"/>
      <c r="Q22" s="560"/>
      <c r="R22" s="244"/>
    </row>
    <row r="23" spans="1:18" ht="34.5" customHeight="1" x14ac:dyDescent="0.2">
      <c r="A23" s="244"/>
      <c r="B23" s="560"/>
      <c r="C23" s="560"/>
      <c r="D23" s="560"/>
      <c r="E23" s="560"/>
      <c r="F23" s="560"/>
      <c r="G23" s="560"/>
      <c r="H23" s="560"/>
      <c r="I23" s="560"/>
      <c r="J23" s="560"/>
      <c r="K23" s="560"/>
      <c r="L23" s="560"/>
      <c r="M23" s="560"/>
      <c r="N23" s="560"/>
      <c r="O23" s="560"/>
      <c r="P23" s="560"/>
      <c r="Q23" s="560"/>
      <c r="R23" s="244"/>
    </row>
    <row r="24" spans="1:18" ht="34.5" customHeight="1" x14ac:dyDescent="0.2">
      <c r="A24" s="244"/>
      <c r="B24" s="560"/>
      <c r="C24" s="560"/>
      <c r="D24" s="560"/>
      <c r="E24" s="560"/>
      <c r="F24" s="560"/>
      <c r="G24" s="560"/>
      <c r="H24" s="560"/>
      <c r="I24" s="560"/>
      <c r="J24" s="560"/>
      <c r="K24" s="560"/>
      <c r="L24" s="560"/>
      <c r="M24" s="560"/>
      <c r="N24" s="560"/>
      <c r="O24" s="560"/>
      <c r="P24" s="560"/>
      <c r="Q24" s="560"/>
      <c r="R24" s="244"/>
    </row>
    <row r="25" spans="1:18" ht="34.5" customHeight="1" x14ac:dyDescent="0.2">
      <c r="A25" s="244"/>
      <c r="B25" s="560"/>
      <c r="C25" s="560"/>
      <c r="D25" s="560"/>
      <c r="E25" s="560"/>
      <c r="F25" s="560"/>
      <c r="G25" s="560"/>
      <c r="H25" s="560"/>
      <c r="I25" s="560"/>
      <c r="J25" s="560"/>
      <c r="K25" s="560"/>
      <c r="L25" s="560"/>
      <c r="M25" s="560"/>
      <c r="N25" s="560"/>
      <c r="O25" s="560"/>
      <c r="P25" s="560"/>
      <c r="Q25" s="560"/>
      <c r="R25" s="244"/>
    </row>
    <row r="26" spans="1:18" ht="34.5" customHeight="1" x14ac:dyDescent="0.2">
      <c r="A26" s="244"/>
      <c r="B26" s="560"/>
      <c r="C26" s="560"/>
      <c r="D26" s="560"/>
      <c r="E26" s="560"/>
      <c r="F26" s="560"/>
      <c r="G26" s="560"/>
      <c r="H26" s="560"/>
      <c r="I26" s="560"/>
      <c r="J26" s="560"/>
      <c r="K26" s="560"/>
      <c r="L26" s="560"/>
      <c r="M26" s="560"/>
      <c r="N26" s="560"/>
      <c r="O26" s="560"/>
      <c r="P26" s="560"/>
      <c r="Q26" s="560"/>
      <c r="R26" s="244"/>
    </row>
    <row r="27" spans="1:18" ht="34.5" customHeight="1" x14ac:dyDescent="0.2">
      <c r="A27" s="244"/>
      <c r="B27" s="560"/>
      <c r="C27" s="560"/>
      <c r="D27" s="560"/>
      <c r="E27" s="560"/>
      <c r="F27" s="560"/>
      <c r="G27" s="560"/>
      <c r="H27" s="560"/>
      <c r="I27" s="560"/>
      <c r="J27" s="560"/>
      <c r="K27" s="560"/>
      <c r="L27" s="560"/>
      <c r="M27" s="560"/>
      <c r="N27" s="560"/>
      <c r="O27" s="560"/>
      <c r="P27" s="560"/>
      <c r="Q27" s="560"/>
      <c r="R27" s="244"/>
    </row>
    <row r="28" spans="1:18" ht="34.5" customHeight="1" x14ac:dyDescent="0.2">
      <c r="A28" s="244"/>
      <c r="B28" s="560"/>
      <c r="C28" s="560"/>
      <c r="D28" s="560"/>
      <c r="E28" s="560"/>
      <c r="F28" s="560"/>
      <c r="G28" s="560"/>
      <c r="H28" s="560"/>
      <c r="I28" s="560"/>
      <c r="J28" s="560"/>
      <c r="K28" s="560"/>
      <c r="L28" s="560"/>
      <c r="M28" s="560"/>
      <c r="N28" s="560"/>
      <c r="O28" s="560"/>
      <c r="P28" s="560"/>
      <c r="Q28" s="560"/>
      <c r="R28" s="244"/>
    </row>
    <row r="29" spans="1:18" ht="34.5" customHeight="1" x14ac:dyDescent="0.2">
      <c r="A29" s="244"/>
      <c r="B29" s="560"/>
      <c r="C29" s="560"/>
      <c r="D29" s="560"/>
      <c r="E29" s="560"/>
      <c r="F29" s="560"/>
      <c r="G29" s="560"/>
      <c r="H29" s="560"/>
      <c r="I29" s="560"/>
      <c r="J29" s="560"/>
      <c r="K29" s="560"/>
      <c r="L29" s="560"/>
      <c r="M29" s="560"/>
      <c r="N29" s="560"/>
      <c r="O29" s="560"/>
      <c r="P29" s="560"/>
      <c r="Q29" s="560"/>
      <c r="R29" s="244"/>
    </row>
    <row r="30" spans="1:18" ht="34.5" customHeight="1" x14ac:dyDescent="0.2">
      <c r="A30" s="244"/>
      <c r="B30" s="560"/>
      <c r="C30" s="560"/>
      <c r="D30" s="560"/>
      <c r="E30" s="560"/>
      <c r="F30" s="560"/>
      <c r="G30" s="560"/>
      <c r="H30" s="560"/>
      <c r="I30" s="560"/>
      <c r="J30" s="560"/>
      <c r="K30" s="560"/>
      <c r="L30" s="560"/>
      <c r="M30" s="560"/>
      <c r="N30" s="560"/>
      <c r="O30" s="560"/>
      <c r="P30" s="560"/>
      <c r="Q30" s="560"/>
      <c r="R30" s="244"/>
    </row>
    <row r="31" spans="1:18" ht="34.5" customHeight="1" x14ac:dyDescent="0.2">
      <c r="A31" s="244"/>
      <c r="B31" s="560"/>
      <c r="C31" s="560"/>
      <c r="D31" s="560"/>
      <c r="E31" s="560"/>
      <c r="F31" s="560"/>
      <c r="G31" s="560"/>
      <c r="H31" s="560"/>
      <c r="I31" s="560"/>
      <c r="J31" s="560"/>
      <c r="K31" s="560"/>
      <c r="L31" s="560"/>
      <c r="M31" s="560"/>
      <c r="N31" s="560"/>
      <c r="O31" s="560"/>
      <c r="P31" s="560"/>
      <c r="Q31" s="560"/>
      <c r="R31" s="244"/>
    </row>
    <row r="32" spans="1:18" ht="34.5" customHeight="1" x14ac:dyDescent="0.2">
      <c r="A32" s="244"/>
      <c r="B32" s="560"/>
      <c r="C32" s="560"/>
      <c r="D32" s="560"/>
      <c r="E32" s="560"/>
      <c r="F32" s="560"/>
      <c r="G32" s="560"/>
      <c r="H32" s="560"/>
      <c r="I32" s="560"/>
      <c r="J32" s="560"/>
      <c r="K32" s="560"/>
      <c r="L32" s="560"/>
      <c r="M32" s="560"/>
      <c r="N32" s="560"/>
      <c r="O32" s="560"/>
      <c r="P32" s="560"/>
      <c r="Q32" s="560"/>
      <c r="R32" s="244"/>
    </row>
    <row r="33" spans="1:18" ht="34.5" customHeight="1" x14ac:dyDescent="0.2">
      <c r="A33" s="244"/>
      <c r="B33" s="560"/>
      <c r="C33" s="560"/>
      <c r="D33" s="560"/>
      <c r="E33" s="560"/>
      <c r="F33" s="560"/>
      <c r="G33" s="560"/>
      <c r="H33" s="560"/>
      <c r="I33" s="560"/>
      <c r="J33" s="560"/>
      <c r="K33" s="560"/>
      <c r="L33" s="560"/>
      <c r="M33" s="560"/>
      <c r="N33" s="560"/>
      <c r="O33" s="560"/>
      <c r="P33" s="560"/>
      <c r="Q33" s="560"/>
      <c r="R33" s="244"/>
    </row>
    <row r="34" spans="1:18" ht="34.5" customHeight="1" x14ac:dyDescent="0.2">
      <c r="A34" s="244"/>
      <c r="B34" s="560"/>
      <c r="C34" s="560"/>
      <c r="D34" s="560"/>
      <c r="E34" s="560"/>
      <c r="F34" s="560"/>
      <c r="G34" s="560"/>
      <c r="H34" s="560"/>
      <c r="I34" s="560"/>
      <c r="J34" s="560"/>
      <c r="K34" s="560"/>
      <c r="L34" s="560"/>
      <c r="M34" s="560"/>
      <c r="N34" s="560"/>
      <c r="O34" s="560"/>
      <c r="P34" s="560"/>
      <c r="Q34" s="560"/>
      <c r="R34" s="244"/>
    </row>
    <row r="35" spans="1:18" ht="34.5" customHeight="1" x14ac:dyDescent="0.2">
      <c r="A35" s="244"/>
      <c r="B35" s="560"/>
      <c r="C35" s="560"/>
      <c r="D35" s="560"/>
      <c r="E35" s="560"/>
      <c r="F35" s="560"/>
      <c r="G35" s="560"/>
      <c r="H35" s="560"/>
      <c r="I35" s="560"/>
      <c r="J35" s="560"/>
      <c r="K35" s="560"/>
      <c r="L35" s="560"/>
      <c r="M35" s="560"/>
      <c r="N35" s="560"/>
      <c r="O35" s="560"/>
      <c r="P35" s="560"/>
      <c r="Q35" s="560"/>
      <c r="R35" s="244"/>
    </row>
    <row r="36" spans="1:18" ht="34.5" customHeight="1" x14ac:dyDescent="0.2">
      <c r="A36" s="244"/>
      <c r="B36" s="560"/>
      <c r="C36" s="560"/>
      <c r="D36" s="560"/>
      <c r="E36" s="560"/>
      <c r="F36" s="560"/>
      <c r="G36" s="560"/>
      <c r="H36" s="560"/>
      <c r="I36" s="560"/>
      <c r="J36" s="560"/>
      <c r="K36" s="560"/>
      <c r="L36" s="560"/>
      <c r="M36" s="560"/>
      <c r="N36" s="560"/>
      <c r="O36" s="560"/>
      <c r="P36" s="560"/>
      <c r="Q36" s="560"/>
      <c r="R36" s="244"/>
    </row>
    <row r="37" spans="1:18" ht="34.5" customHeight="1" x14ac:dyDescent="0.2">
      <c r="A37" s="244"/>
      <c r="B37" s="560"/>
      <c r="C37" s="560"/>
      <c r="D37" s="560"/>
      <c r="E37" s="560"/>
      <c r="F37" s="560"/>
      <c r="G37" s="560"/>
      <c r="H37" s="560"/>
      <c r="I37" s="560"/>
      <c r="J37" s="560"/>
      <c r="K37" s="560"/>
      <c r="L37" s="560"/>
      <c r="M37" s="560"/>
      <c r="N37" s="560"/>
      <c r="O37" s="560"/>
      <c r="P37" s="560"/>
      <c r="Q37" s="560"/>
      <c r="R37" s="244"/>
    </row>
    <row r="38" spans="1:18" ht="34.5" customHeight="1" x14ac:dyDescent="0.2">
      <c r="A38" s="244"/>
      <c r="B38" s="560"/>
      <c r="C38" s="560"/>
      <c r="D38" s="560"/>
      <c r="E38" s="560"/>
      <c r="F38" s="560"/>
      <c r="G38" s="560"/>
      <c r="H38" s="560"/>
      <c r="I38" s="560"/>
      <c r="J38" s="560"/>
      <c r="K38" s="560"/>
      <c r="L38" s="560"/>
      <c r="M38" s="560"/>
      <c r="N38" s="560"/>
      <c r="O38" s="560"/>
      <c r="P38" s="560"/>
      <c r="Q38" s="560"/>
      <c r="R38" s="244"/>
    </row>
    <row r="39" spans="1:18" ht="34.5" customHeight="1" x14ac:dyDescent="0.2">
      <c r="A39" s="244"/>
      <c r="B39" s="560"/>
      <c r="C39" s="560"/>
      <c r="D39" s="560"/>
      <c r="E39" s="560"/>
      <c r="F39" s="560"/>
      <c r="G39" s="560"/>
      <c r="H39" s="560"/>
      <c r="I39" s="560"/>
      <c r="J39" s="560"/>
      <c r="K39" s="560"/>
      <c r="L39" s="560"/>
      <c r="M39" s="560"/>
      <c r="N39" s="560"/>
      <c r="O39" s="560"/>
      <c r="P39" s="560"/>
      <c r="Q39" s="560"/>
      <c r="R39" s="244"/>
    </row>
    <row r="40" spans="1:18" ht="34.5" customHeight="1" x14ac:dyDescent="0.2">
      <c r="A40" s="244"/>
      <c r="B40" s="560"/>
      <c r="C40" s="560"/>
      <c r="D40" s="560"/>
      <c r="E40" s="560"/>
      <c r="F40" s="560"/>
      <c r="G40" s="560"/>
      <c r="H40" s="560"/>
      <c r="I40" s="560"/>
      <c r="J40" s="560"/>
      <c r="K40" s="560"/>
      <c r="L40" s="560"/>
      <c r="M40" s="560"/>
      <c r="N40" s="560"/>
      <c r="O40" s="560"/>
      <c r="P40" s="560"/>
      <c r="Q40" s="560"/>
      <c r="R40" s="244"/>
    </row>
    <row r="41" spans="1:18" ht="34.5" customHeight="1" x14ac:dyDescent="0.2">
      <c r="A41" s="244"/>
      <c r="B41" s="560"/>
      <c r="C41" s="560"/>
      <c r="D41" s="560"/>
      <c r="E41" s="560"/>
      <c r="F41" s="560"/>
      <c r="G41" s="560"/>
      <c r="H41" s="560"/>
      <c r="I41" s="560"/>
      <c r="J41" s="560"/>
      <c r="K41" s="560"/>
      <c r="L41" s="560"/>
      <c r="M41" s="560"/>
      <c r="N41" s="560"/>
      <c r="O41" s="560"/>
      <c r="P41" s="560"/>
      <c r="Q41" s="560"/>
      <c r="R41" s="244"/>
    </row>
    <row r="42" spans="1:18" ht="34.5" customHeight="1" x14ac:dyDescent="0.2">
      <c r="A42" s="244"/>
      <c r="B42" s="560"/>
      <c r="C42" s="560"/>
      <c r="D42" s="560"/>
      <c r="E42" s="560"/>
      <c r="F42" s="560"/>
      <c r="G42" s="560"/>
      <c r="H42" s="560"/>
      <c r="I42" s="560"/>
      <c r="J42" s="560"/>
      <c r="K42" s="560"/>
      <c r="L42" s="560"/>
      <c r="M42" s="560"/>
      <c r="N42" s="560"/>
      <c r="O42" s="560"/>
      <c r="P42" s="560"/>
      <c r="Q42" s="560"/>
      <c r="R42" s="244"/>
    </row>
    <row r="43" spans="1:18" ht="34.5" customHeight="1" x14ac:dyDescent="0.2">
      <c r="A43" s="244"/>
      <c r="B43" s="560"/>
      <c r="C43" s="560"/>
      <c r="D43" s="560"/>
      <c r="E43" s="560"/>
      <c r="F43" s="560"/>
      <c r="G43" s="560"/>
      <c r="H43" s="560"/>
      <c r="I43" s="560"/>
      <c r="J43" s="560"/>
      <c r="K43" s="560"/>
      <c r="L43" s="560"/>
      <c r="M43" s="560"/>
      <c r="N43" s="560"/>
      <c r="O43" s="560"/>
      <c r="P43" s="560"/>
      <c r="Q43" s="560"/>
      <c r="R43" s="244"/>
    </row>
    <row r="44" spans="1:18" ht="34.5" customHeight="1" x14ac:dyDescent="0.2">
      <c r="A44" s="244"/>
      <c r="B44" s="560"/>
      <c r="C44" s="560"/>
      <c r="D44" s="560"/>
      <c r="E44" s="560"/>
      <c r="F44" s="560"/>
      <c r="G44" s="560"/>
      <c r="H44" s="560"/>
      <c r="I44" s="560"/>
      <c r="J44" s="560"/>
      <c r="K44" s="560"/>
      <c r="L44" s="560"/>
      <c r="M44" s="560"/>
      <c r="N44" s="560"/>
      <c r="O44" s="560"/>
      <c r="P44" s="560"/>
      <c r="Q44" s="560"/>
      <c r="R44" s="244"/>
    </row>
    <row r="45" spans="1:18" ht="34.5" customHeight="1" x14ac:dyDescent="0.2">
      <c r="A45" s="244"/>
      <c r="B45" s="560"/>
      <c r="C45" s="560"/>
      <c r="D45" s="560"/>
      <c r="E45" s="560"/>
      <c r="F45" s="560"/>
      <c r="G45" s="560"/>
      <c r="H45" s="560"/>
      <c r="I45" s="560"/>
      <c r="J45" s="560"/>
      <c r="K45" s="560"/>
      <c r="L45" s="560"/>
      <c r="M45" s="560"/>
      <c r="N45" s="560"/>
      <c r="O45" s="560"/>
      <c r="P45" s="560"/>
      <c r="Q45" s="560"/>
      <c r="R45" s="244"/>
    </row>
    <row r="46" spans="1:18" ht="34.5" customHeight="1" x14ac:dyDescent="0.2">
      <c r="A46" s="244"/>
      <c r="B46" s="560"/>
      <c r="C46" s="560"/>
      <c r="D46" s="560"/>
      <c r="E46" s="560"/>
      <c r="F46" s="560"/>
      <c r="G46" s="560"/>
      <c r="H46" s="560"/>
      <c r="I46" s="560"/>
      <c r="J46" s="560"/>
      <c r="K46" s="560"/>
      <c r="L46" s="560"/>
      <c r="M46" s="560"/>
      <c r="N46" s="560"/>
      <c r="O46" s="560"/>
      <c r="P46" s="560"/>
      <c r="Q46" s="560"/>
      <c r="R46" s="244"/>
    </row>
    <row r="47" spans="1:18" ht="34.5" customHeight="1" x14ac:dyDescent="0.2">
      <c r="A47" s="244"/>
      <c r="B47" s="560"/>
      <c r="C47" s="560"/>
      <c r="D47" s="560"/>
      <c r="E47" s="560"/>
      <c r="F47" s="560"/>
      <c r="G47" s="560"/>
      <c r="H47" s="560"/>
      <c r="I47" s="560"/>
      <c r="J47" s="560"/>
      <c r="K47" s="560"/>
      <c r="L47" s="560"/>
      <c r="M47" s="560"/>
      <c r="N47" s="560"/>
      <c r="O47" s="560"/>
      <c r="P47" s="560"/>
      <c r="Q47" s="560"/>
      <c r="R47" s="244"/>
    </row>
    <row r="48" spans="1:18" ht="34.5" customHeight="1" x14ac:dyDescent="0.2">
      <c r="A48" s="244"/>
      <c r="B48" s="560"/>
      <c r="C48" s="560"/>
      <c r="D48" s="560"/>
      <c r="E48" s="560"/>
      <c r="F48" s="560"/>
      <c r="G48" s="560"/>
      <c r="H48" s="560"/>
      <c r="I48" s="560"/>
      <c r="J48" s="560"/>
      <c r="K48" s="560"/>
      <c r="L48" s="560"/>
      <c r="M48" s="560"/>
      <c r="N48" s="560"/>
      <c r="O48" s="560"/>
      <c r="P48" s="560"/>
      <c r="Q48" s="560"/>
      <c r="R48" s="244"/>
    </row>
    <row r="49" spans="1:18" ht="34.5" customHeight="1" x14ac:dyDescent="0.2">
      <c r="A49" s="244"/>
      <c r="B49" s="560"/>
      <c r="C49" s="560"/>
      <c r="D49" s="560"/>
      <c r="E49" s="560"/>
      <c r="F49" s="560"/>
      <c r="G49" s="560"/>
      <c r="H49" s="560"/>
      <c r="I49" s="560"/>
      <c r="J49" s="560"/>
      <c r="K49" s="560"/>
      <c r="L49" s="560"/>
      <c r="M49" s="560"/>
      <c r="N49" s="560"/>
      <c r="O49" s="560"/>
      <c r="P49" s="560"/>
      <c r="Q49" s="560"/>
      <c r="R49" s="244"/>
    </row>
    <row r="50" spans="1:18" ht="34.5" customHeight="1" x14ac:dyDescent="0.2">
      <c r="A50" s="244"/>
      <c r="B50" s="560"/>
      <c r="C50" s="560"/>
      <c r="D50" s="560"/>
      <c r="E50" s="560"/>
      <c r="F50" s="560"/>
      <c r="G50" s="560"/>
      <c r="H50" s="560"/>
      <c r="I50" s="560"/>
      <c r="J50" s="560"/>
      <c r="K50" s="560"/>
      <c r="L50" s="560"/>
      <c r="M50" s="560"/>
      <c r="N50" s="560"/>
      <c r="O50" s="560"/>
      <c r="P50" s="560"/>
      <c r="Q50" s="560"/>
      <c r="R50" s="244"/>
    </row>
    <row r="51" spans="1:18" ht="34.5" customHeight="1" x14ac:dyDescent="0.2">
      <c r="A51" s="244"/>
      <c r="B51" s="560"/>
      <c r="C51" s="560"/>
      <c r="D51" s="560"/>
      <c r="E51" s="560"/>
      <c r="F51" s="560"/>
      <c r="G51" s="560"/>
      <c r="H51" s="560"/>
      <c r="I51" s="560"/>
      <c r="J51" s="560"/>
      <c r="K51" s="560"/>
      <c r="L51" s="560"/>
      <c r="M51" s="560"/>
      <c r="N51" s="560"/>
      <c r="O51" s="560"/>
      <c r="P51" s="560"/>
      <c r="Q51" s="560"/>
      <c r="R51" s="244"/>
    </row>
    <row r="52" spans="1:18" ht="34.5" customHeight="1" x14ac:dyDescent="0.2">
      <c r="A52" s="244"/>
      <c r="B52" s="560"/>
      <c r="C52" s="560"/>
      <c r="D52" s="560"/>
      <c r="E52" s="560"/>
      <c r="F52" s="560"/>
      <c r="G52" s="560"/>
      <c r="H52" s="560"/>
      <c r="I52" s="560"/>
      <c r="J52" s="560"/>
      <c r="K52" s="560"/>
      <c r="L52" s="560"/>
      <c r="M52" s="560"/>
      <c r="N52" s="560"/>
      <c r="O52" s="560"/>
      <c r="P52" s="560"/>
      <c r="Q52" s="560"/>
      <c r="R52" s="244"/>
    </row>
    <row r="53" spans="1:18" ht="34.5" customHeight="1" x14ac:dyDescent="0.2">
      <c r="A53" s="244"/>
      <c r="B53" s="560"/>
      <c r="C53" s="560"/>
      <c r="D53" s="560"/>
      <c r="E53" s="560"/>
      <c r="F53" s="560"/>
      <c r="G53" s="560"/>
      <c r="H53" s="560"/>
      <c r="I53" s="560"/>
      <c r="J53" s="560"/>
      <c r="K53" s="560"/>
      <c r="L53" s="560"/>
      <c r="M53" s="560"/>
      <c r="N53" s="560"/>
      <c r="O53" s="560"/>
      <c r="P53" s="560"/>
      <c r="Q53" s="560"/>
      <c r="R53" s="244"/>
    </row>
    <row r="54" spans="1:18" ht="34.5" customHeight="1" x14ac:dyDescent="0.2">
      <c r="A54" s="244"/>
      <c r="B54" s="560"/>
      <c r="C54" s="560"/>
      <c r="D54" s="560"/>
      <c r="E54" s="560"/>
      <c r="F54" s="560"/>
      <c r="G54" s="560"/>
      <c r="H54" s="560"/>
      <c r="I54" s="560"/>
      <c r="J54" s="560"/>
      <c r="K54" s="560"/>
      <c r="L54" s="560"/>
      <c r="M54" s="560"/>
      <c r="N54" s="560"/>
      <c r="O54" s="560"/>
      <c r="P54" s="560"/>
      <c r="Q54" s="560"/>
      <c r="R54" s="244"/>
    </row>
    <row r="55" spans="1:18" ht="34.5" customHeight="1" x14ac:dyDescent="0.2">
      <c r="A55" s="244"/>
      <c r="B55" s="560"/>
      <c r="C55" s="560"/>
      <c r="D55" s="560"/>
      <c r="E55" s="560"/>
      <c r="F55" s="560"/>
      <c r="G55" s="560"/>
      <c r="H55" s="560"/>
      <c r="I55" s="560"/>
      <c r="J55" s="560"/>
      <c r="K55" s="560"/>
      <c r="L55" s="560"/>
      <c r="M55" s="560"/>
      <c r="N55" s="560"/>
      <c r="O55" s="560"/>
      <c r="P55" s="560"/>
      <c r="Q55" s="560"/>
      <c r="R55" s="244"/>
    </row>
    <row r="56" spans="1:18" ht="34.5" customHeight="1" x14ac:dyDescent="0.2">
      <c r="A56" s="244"/>
      <c r="B56" s="560"/>
      <c r="C56" s="560"/>
      <c r="D56" s="560"/>
      <c r="E56" s="560"/>
      <c r="F56" s="560"/>
      <c r="G56" s="560"/>
      <c r="H56" s="560"/>
      <c r="I56" s="560"/>
      <c r="J56" s="560"/>
      <c r="K56" s="560"/>
      <c r="L56" s="560"/>
      <c r="M56" s="560"/>
      <c r="N56" s="560"/>
      <c r="O56" s="560"/>
      <c r="P56" s="560"/>
      <c r="Q56" s="560"/>
      <c r="R56" s="244"/>
    </row>
    <row r="57" spans="1:18" ht="34.5" customHeight="1" x14ac:dyDescent="0.2">
      <c r="A57" s="244"/>
      <c r="B57" s="560"/>
      <c r="C57" s="560"/>
      <c r="D57" s="560"/>
      <c r="E57" s="560"/>
      <c r="F57" s="560"/>
      <c r="G57" s="560"/>
      <c r="H57" s="560"/>
      <c r="I57" s="560"/>
      <c r="J57" s="560"/>
      <c r="K57" s="560"/>
      <c r="L57" s="560"/>
      <c r="M57" s="560"/>
      <c r="N57" s="560"/>
      <c r="O57" s="560"/>
      <c r="P57" s="560"/>
      <c r="Q57" s="560"/>
      <c r="R57" s="244"/>
    </row>
    <row r="58" spans="1:18" ht="34.5" customHeight="1" x14ac:dyDescent="0.2">
      <c r="A58" s="244"/>
      <c r="B58" s="560"/>
      <c r="C58" s="560"/>
      <c r="D58" s="560"/>
      <c r="E58" s="560"/>
      <c r="F58" s="560"/>
      <c r="G58" s="560"/>
      <c r="H58" s="560"/>
      <c r="I58" s="560"/>
      <c r="J58" s="560"/>
      <c r="K58" s="560"/>
      <c r="L58" s="560"/>
      <c r="M58" s="560"/>
      <c r="N58" s="560"/>
      <c r="O58" s="560"/>
      <c r="P58" s="560"/>
      <c r="Q58" s="560"/>
      <c r="R58" s="244"/>
    </row>
    <row r="59" spans="1:18" ht="34.5" customHeight="1" x14ac:dyDescent="0.2">
      <c r="A59" s="244"/>
      <c r="B59" s="560"/>
      <c r="C59" s="560"/>
      <c r="D59" s="560"/>
      <c r="E59" s="560"/>
      <c r="F59" s="560"/>
      <c r="G59" s="560"/>
      <c r="H59" s="560"/>
      <c r="I59" s="560"/>
      <c r="J59" s="560"/>
      <c r="K59" s="560"/>
      <c r="L59" s="560"/>
      <c r="M59" s="560"/>
      <c r="N59" s="560"/>
      <c r="O59" s="560"/>
      <c r="P59" s="560"/>
      <c r="Q59" s="560"/>
      <c r="R59" s="244"/>
    </row>
    <row r="60" spans="1:18" ht="34.5" customHeight="1" x14ac:dyDescent="0.2">
      <c r="A60" s="244"/>
      <c r="B60" s="560"/>
      <c r="C60" s="560"/>
      <c r="D60" s="560"/>
      <c r="E60" s="560"/>
      <c r="F60" s="560"/>
      <c r="G60" s="560"/>
      <c r="H60" s="560"/>
      <c r="I60" s="560"/>
      <c r="J60" s="560"/>
      <c r="K60" s="560"/>
      <c r="L60" s="560"/>
      <c r="M60" s="560"/>
      <c r="N60" s="560"/>
      <c r="O60" s="560"/>
      <c r="P60" s="560"/>
      <c r="Q60" s="560"/>
      <c r="R60" s="244"/>
    </row>
    <row r="61" spans="1:18" ht="34.5" customHeight="1" x14ac:dyDescent="0.2">
      <c r="A61" s="244"/>
      <c r="B61" s="560"/>
      <c r="C61" s="560"/>
      <c r="D61" s="560"/>
      <c r="E61" s="560"/>
      <c r="F61" s="560"/>
      <c r="G61" s="560"/>
      <c r="H61" s="560"/>
      <c r="I61" s="560"/>
      <c r="J61" s="560"/>
      <c r="K61" s="560"/>
      <c r="L61" s="560"/>
      <c r="M61" s="560"/>
      <c r="N61" s="560"/>
      <c r="O61" s="560"/>
      <c r="P61" s="560"/>
      <c r="Q61" s="560"/>
      <c r="R61" s="244"/>
    </row>
    <row r="62" spans="1:18" ht="34.5" customHeight="1" x14ac:dyDescent="0.2">
      <c r="A62" s="244"/>
      <c r="B62" s="560"/>
      <c r="C62" s="560"/>
      <c r="D62" s="560"/>
      <c r="E62" s="560"/>
      <c r="F62" s="560"/>
      <c r="G62" s="560"/>
      <c r="H62" s="560"/>
      <c r="I62" s="560"/>
      <c r="J62" s="560"/>
      <c r="K62" s="560"/>
      <c r="L62" s="560"/>
      <c r="M62" s="560"/>
      <c r="N62" s="560"/>
      <c r="O62" s="560"/>
      <c r="P62" s="560"/>
      <c r="Q62" s="560"/>
      <c r="R62" s="244"/>
    </row>
    <row r="63" spans="1:18" ht="34.5" customHeight="1" x14ac:dyDescent="0.2">
      <c r="A63" s="244"/>
      <c r="B63" s="560"/>
      <c r="C63" s="560"/>
      <c r="D63" s="560"/>
      <c r="E63" s="560"/>
      <c r="F63" s="560"/>
      <c r="G63" s="560"/>
      <c r="H63" s="560"/>
      <c r="I63" s="560"/>
      <c r="J63" s="560"/>
      <c r="K63" s="560"/>
      <c r="L63" s="560"/>
      <c r="M63" s="560"/>
      <c r="N63" s="560"/>
      <c r="O63" s="560"/>
      <c r="P63" s="560"/>
      <c r="Q63" s="560"/>
      <c r="R63" s="244"/>
    </row>
    <row r="64" spans="1:18" ht="34.5" customHeight="1" x14ac:dyDescent="0.2">
      <c r="A64" s="244"/>
      <c r="B64" s="560"/>
      <c r="C64" s="560"/>
      <c r="D64" s="560"/>
      <c r="E64" s="560"/>
      <c r="F64" s="560"/>
      <c r="G64" s="560"/>
      <c r="H64" s="560"/>
      <c r="I64" s="560"/>
      <c r="J64" s="560"/>
      <c r="K64" s="560"/>
      <c r="L64" s="560"/>
      <c r="M64" s="560"/>
      <c r="N64" s="560"/>
      <c r="O64" s="560"/>
      <c r="P64" s="560"/>
      <c r="Q64" s="560"/>
      <c r="R64" s="244"/>
    </row>
    <row r="65" spans="1:18" ht="34.5" customHeight="1" x14ac:dyDescent="0.2">
      <c r="A65" s="244"/>
      <c r="B65" s="560"/>
      <c r="C65" s="560"/>
      <c r="D65" s="560"/>
      <c r="E65" s="560"/>
      <c r="F65" s="560"/>
      <c r="G65" s="560"/>
      <c r="H65" s="560"/>
      <c r="I65" s="560"/>
      <c r="J65" s="560"/>
      <c r="K65" s="560"/>
      <c r="L65" s="560"/>
      <c r="M65" s="560"/>
      <c r="N65" s="560"/>
      <c r="O65" s="560"/>
      <c r="P65" s="560"/>
      <c r="Q65" s="560"/>
      <c r="R65" s="244"/>
    </row>
    <row r="66" spans="1:18" ht="34.5" customHeight="1" x14ac:dyDescent="0.2">
      <c r="A66" s="244"/>
      <c r="B66" s="560"/>
      <c r="C66" s="560"/>
      <c r="D66" s="560"/>
      <c r="E66" s="560"/>
      <c r="F66" s="560"/>
      <c r="G66" s="560"/>
      <c r="H66" s="560"/>
      <c r="I66" s="560"/>
      <c r="J66" s="560"/>
      <c r="K66" s="560"/>
      <c r="L66" s="560"/>
      <c r="M66" s="560"/>
      <c r="N66" s="560"/>
      <c r="O66" s="560"/>
      <c r="P66" s="560"/>
      <c r="Q66" s="560"/>
      <c r="R66" s="244"/>
    </row>
    <row r="67" spans="1:18" ht="34.5" customHeight="1" x14ac:dyDescent="0.2">
      <c r="A67" s="244"/>
      <c r="B67" s="560"/>
      <c r="C67" s="560"/>
      <c r="D67" s="560"/>
      <c r="E67" s="560"/>
      <c r="F67" s="560"/>
      <c r="G67" s="560"/>
      <c r="H67" s="560"/>
      <c r="I67" s="560"/>
      <c r="J67" s="560"/>
      <c r="K67" s="560"/>
      <c r="L67" s="560"/>
      <c r="M67" s="560"/>
      <c r="N67" s="560"/>
      <c r="O67" s="560"/>
      <c r="P67" s="560"/>
      <c r="Q67" s="560"/>
      <c r="R67" s="244"/>
    </row>
    <row r="68" spans="1:18" ht="34.5" customHeight="1" x14ac:dyDescent="0.2">
      <c r="A68" s="244"/>
      <c r="B68" s="560"/>
      <c r="C68" s="560"/>
      <c r="D68" s="560"/>
      <c r="E68" s="560"/>
      <c r="F68" s="560"/>
      <c r="G68" s="560"/>
      <c r="H68" s="560"/>
      <c r="I68" s="560"/>
      <c r="J68" s="560"/>
      <c r="K68" s="560"/>
      <c r="L68" s="560"/>
      <c r="M68" s="560"/>
      <c r="N68" s="560"/>
      <c r="O68" s="560"/>
      <c r="P68" s="560"/>
      <c r="Q68" s="560"/>
      <c r="R68" s="244"/>
    </row>
    <row r="69" spans="1:18" ht="34.5" customHeight="1" x14ac:dyDescent="0.2">
      <c r="A69" s="244"/>
      <c r="B69" s="560"/>
      <c r="C69" s="560"/>
      <c r="D69" s="560"/>
      <c r="E69" s="560"/>
      <c r="F69" s="560"/>
      <c r="G69" s="560"/>
      <c r="H69" s="560"/>
      <c r="I69" s="560"/>
      <c r="J69" s="560"/>
      <c r="K69" s="560"/>
      <c r="L69" s="560"/>
      <c r="M69" s="560"/>
      <c r="N69" s="560"/>
      <c r="O69" s="560"/>
      <c r="P69" s="560"/>
      <c r="Q69" s="560"/>
      <c r="R69" s="244"/>
    </row>
    <row r="70" spans="1:18" ht="34.5" customHeight="1" x14ac:dyDescent="0.2">
      <c r="A70" s="244"/>
      <c r="B70" s="560"/>
      <c r="C70" s="560"/>
      <c r="D70" s="560"/>
      <c r="E70" s="560"/>
      <c r="F70" s="560"/>
      <c r="G70" s="560"/>
      <c r="H70" s="560"/>
      <c r="I70" s="560"/>
      <c r="J70" s="560"/>
      <c r="K70" s="560"/>
      <c r="L70" s="560"/>
      <c r="M70" s="560"/>
      <c r="N70" s="560"/>
      <c r="O70" s="560"/>
      <c r="P70" s="560"/>
      <c r="Q70" s="560"/>
      <c r="R70" s="244"/>
    </row>
    <row r="71" spans="1:18" ht="34.5" customHeight="1" x14ac:dyDescent="0.2">
      <c r="A71" s="244"/>
      <c r="B71" s="560"/>
      <c r="C71" s="560"/>
      <c r="D71" s="560"/>
      <c r="E71" s="560"/>
      <c r="F71" s="560"/>
      <c r="G71" s="560"/>
      <c r="H71" s="560"/>
      <c r="I71" s="560"/>
      <c r="J71" s="560"/>
      <c r="K71" s="560"/>
      <c r="L71" s="560"/>
      <c r="M71" s="560"/>
      <c r="N71" s="560"/>
      <c r="O71" s="560"/>
      <c r="P71" s="560"/>
      <c r="Q71" s="560"/>
      <c r="R71" s="244"/>
    </row>
    <row r="72" spans="1:18" ht="34.5" customHeight="1" x14ac:dyDescent="0.2">
      <c r="A72" s="244"/>
      <c r="B72" s="560"/>
      <c r="C72" s="560"/>
      <c r="D72" s="560"/>
      <c r="E72" s="560"/>
      <c r="F72" s="560"/>
      <c r="G72" s="560"/>
      <c r="H72" s="560"/>
      <c r="I72" s="560"/>
      <c r="J72" s="560"/>
      <c r="K72" s="560"/>
      <c r="L72" s="560"/>
      <c r="M72" s="560"/>
      <c r="N72" s="560"/>
      <c r="O72" s="560"/>
      <c r="P72" s="560"/>
      <c r="Q72" s="560"/>
      <c r="R72" s="244"/>
    </row>
    <row r="73" spans="1:18" ht="34.5" customHeight="1" x14ac:dyDescent="0.2">
      <c r="A73" s="244"/>
      <c r="B73" s="560"/>
      <c r="C73" s="560"/>
      <c r="D73" s="560"/>
      <c r="E73" s="560"/>
      <c r="F73" s="560"/>
      <c r="G73" s="560"/>
      <c r="H73" s="560"/>
      <c r="I73" s="560"/>
      <c r="J73" s="560"/>
      <c r="K73" s="560"/>
      <c r="L73" s="560"/>
      <c r="M73" s="560"/>
      <c r="N73" s="560"/>
      <c r="O73" s="560"/>
      <c r="P73" s="560"/>
      <c r="Q73" s="560"/>
      <c r="R73" s="244"/>
    </row>
    <row r="74" spans="1:18" ht="34.5" customHeight="1" x14ac:dyDescent="0.2">
      <c r="A74" s="244"/>
      <c r="B74" s="560"/>
      <c r="C74" s="560"/>
      <c r="D74" s="560"/>
      <c r="E74" s="560"/>
      <c r="F74" s="560"/>
      <c r="G74" s="560"/>
      <c r="H74" s="560"/>
      <c r="I74" s="560"/>
      <c r="J74" s="560"/>
      <c r="K74" s="560"/>
      <c r="L74" s="560"/>
      <c r="M74" s="560"/>
      <c r="N74" s="560"/>
      <c r="O74" s="560"/>
      <c r="P74" s="560"/>
      <c r="Q74" s="560"/>
      <c r="R74" s="244"/>
    </row>
    <row r="75" spans="1:18" ht="34.5" customHeight="1" x14ac:dyDescent="0.2">
      <c r="A75" s="244"/>
      <c r="B75" s="560"/>
      <c r="C75" s="560"/>
      <c r="D75" s="560"/>
      <c r="E75" s="560"/>
      <c r="F75" s="560"/>
      <c r="G75" s="560"/>
      <c r="H75" s="560"/>
      <c r="I75" s="560"/>
      <c r="J75" s="560"/>
      <c r="K75" s="560"/>
      <c r="L75" s="560"/>
      <c r="M75" s="560"/>
      <c r="N75" s="560"/>
      <c r="O75" s="560"/>
      <c r="P75" s="560"/>
      <c r="Q75" s="560"/>
      <c r="R75" s="244"/>
    </row>
    <row r="76" spans="1:18" ht="34.5" customHeight="1" x14ac:dyDescent="0.2">
      <c r="A76" s="244"/>
      <c r="B76" s="560"/>
      <c r="C76" s="560"/>
      <c r="D76" s="560"/>
      <c r="E76" s="560"/>
      <c r="F76" s="560"/>
      <c r="G76" s="560"/>
      <c r="H76" s="560"/>
      <c r="I76" s="560"/>
      <c r="J76" s="560"/>
      <c r="K76" s="560"/>
      <c r="L76" s="560"/>
      <c r="M76" s="560"/>
      <c r="N76" s="560"/>
      <c r="O76" s="560"/>
      <c r="P76" s="560"/>
      <c r="Q76" s="560"/>
      <c r="R76" s="244"/>
    </row>
    <row r="77" spans="1:18" ht="34.5" customHeight="1" x14ac:dyDescent="0.2">
      <c r="A77" s="244"/>
      <c r="B77" s="560"/>
      <c r="C77" s="560"/>
      <c r="D77" s="560"/>
      <c r="E77" s="560"/>
      <c r="F77" s="560"/>
      <c r="G77" s="560"/>
      <c r="H77" s="560"/>
      <c r="I77" s="560"/>
      <c r="J77" s="560"/>
      <c r="K77" s="560"/>
      <c r="L77" s="560"/>
      <c r="M77" s="560"/>
      <c r="N77" s="560"/>
      <c r="O77" s="560"/>
      <c r="P77" s="560"/>
      <c r="Q77" s="560"/>
      <c r="R77" s="244"/>
    </row>
    <row r="78" spans="1:18" ht="34.5" customHeight="1" x14ac:dyDescent="0.2">
      <c r="A78" s="244"/>
      <c r="B78" s="560"/>
      <c r="C78" s="560"/>
      <c r="D78" s="560"/>
      <c r="E78" s="560"/>
      <c r="F78" s="560"/>
      <c r="G78" s="560"/>
      <c r="H78" s="560"/>
      <c r="I78" s="560"/>
      <c r="J78" s="560"/>
      <c r="K78" s="560"/>
      <c r="L78" s="560"/>
      <c r="M78" s="560"/>
      <c r="N78" s="560"/>
      <c r="O78" s="560"/>
      <c r="P78" s="560"/>
      <c r="Q78" s="560"/>
      <c r="R78" s="244"/>
    </row>
    <row r="79" spans="1:18" ht="34.5" customHeight="1" x14ac:dyDescent="0.2">
      <c r="A79" s="244"/>
      <c r="B79" s="560"/>
      <c r="C79" s="560"/>
      <c r="D79" s="560"/>
      <c r="E79" s="560"/>
      <c r="F79" s="560"/>
      <c r="G79" s="560"/>
      <c r="H79" s="560"/>
      <c r="I79" s="560"/>
      <c r="J79" s="560"/>
      <c r="K79" s="560"/>
      <c r="L79" s="560"/>
      <c r="M79" s="560"/>
      <c r="N79" s="560"/>
      <c r="O79" s="560"/>
      <c r="P79" s="560"/>
      <c r="Q79" s="560"/>
      <c r="R79" s="244"/>
    </row>
    <row r="80" spans="1:18" ht="34.5" customHeight="1" x14ac:dyDescent="0.2">
      <c r="A80" s="244"/>
      <c r="B80" s="560"/>
      <c r="C80" s="560"/>
      <c r="D80" s="560"/>
      <c r="E80" s="560"/>
      <c r="F80" s="560"/>
      <c r="G80" s="560"/>
      <c r="H80" s="560"/>
      <c r="I80" s="560"/>
      <c r="J80" s="560"/>
      <c r="K80" s="560"/>
      <c r="L80" s="560"/>
      <c r="M80" s="560"/>
      <c r="N80" s="560"/>
      <c r="O80" s="560"/>
      <c r="P80" s="560"/>
      <c r="Q80" s="560"/>
      <c r="R80" s="244"/>
    </row>
    <row r="81" spans="1:18" ht="34.5" customHeight="1" x14ac:dyDescent="0.2">
      <c r="A81" s="244"/>
      <c r="B81" s="560"/>
      <c r="C81" s="560"/>
      <c r="D81" s="560"/>
      <c r="E81" s="560"/>
      <c r="F81" s="560"/>
      <c r="G81" s="560"/>
      <c r="H81" s="560"/>
      <c r="I81" s="560"/>
      <c r="J81" s="560"/>
      <c r="K81" s="560"/>
      <c r="L81" s="560"/>
      <c r="M81" s="560"/>
      <c r="N81" s="560"/>
      <c r="O81" s="560"/>
      <c r="P81" s="560"/>
      <c r="Q81" s="560"/>
      <c r="R81" s="244"/>
    </row>
    <row r="82" spans="1:18" ht="34.5" customHeight="1" x14ac:dyDescent="0.2">
      <c r="A82" s="244"/>
      <c r="B82" s="560"/>
      <c r="C82" s="560"/>
      <c r="D82" s="560"/>
      <c r="E82" s="560"/>
      <c r="F82" s="560"/>
      <c r="G82" s="560"/>
      <c r="H82" s="560"/>
      <c r="I82" s="560"/>
      <c r="J82" s="560"/>
      <c r="K82" s="560"/>
      <c r="L82" s="560"/>
      <c r="M82" s="560"/>
      <c r="N82" s="560"/>
      <c r="O82" s="560"/>
      <c r="P82" s="560"/>
      <c r="Q82" s="560"/>
      <c r="R82" s="244"/>
    </row>
    <row r="83" spans="1:18" ht="34.5" customHeight="1" x14ac:dyDescent="0.2">
      <c r="A83" s="244"/>
      <c r="B83" s="560"/>
      <c r="C83" s="560"/>
      <c r="D83" s="560"/>
      <c r="E83" s="560"/>
      <c r="F83" s="560"/>
      <c r="G83" s="560"/>
      <c r="H83" s="560"/>
      <c r="I83" s="560"/>
      <c r="J83" s="560"/>
      <c r="K83" s="560"/>
      <c r="L83" s="560"/>
      <c r="M83" s="560"/>
      <c r="N83" s="560"/>
      <c r="O83" s="560"/>
      <c r="P83" s="560"/>
      <c r="Q83" s="560"/>
      <c r="R83" s="244"/>
    </row>
    <row r="84" spans="1:18" ht="34.5" customHeight="1" x14ac:dyDescent="0.2">
      <c r="A84" s="244"/>
      <c r="B84" s="560"/>
      <c r="C84" s="560"/>
      <c r="D84" s="560"/>
      <c r="E84" s="560"/>
      <c r="F84" s="560"/>
      <c r="G84" s="560"/>
      <c r="H84" s="560"/>
      <c r="I84" s="560"/>
      <c r="J84" s="560"/>
      <c r="K84" s="560"/>
      <c r="L84" s="560"/>
      <c r="M84" s="560"/>
      <c r="N84" s="560"/>
      <c r="O84" s="560"/>
      <c r="P84" s="560"/>
      <c r="Q84" s="560"/>
      <c r="R84" s="244"/>
    </row>
    <row r="85" spans="1:18" ht="34.5" customHeight="1" x14ac:dyDescent="0.2">
      <c r="A85" s="244"/>
      <c r="B85" s="560"/>
      <c r="C85" s="560"/>
      <c r="D85" s="560"/>
      <c r="E85" s="560"/>
      <c r="F85" s="560"/>
      <c r="G85" s="560"/>
      <c r="H85" s="560"/>
      <c r="I85" s="560"/>
      <c r="J85" s="560"/>
      <c r="K85" s="560"/>
      <c r="L85" s="560"/>
      <c r="M85" s="560"/>
      <c r="N85" s="560"/>
      <c r="O85" s="560"/>
      <c r="P85" s="560"/>
      <c r="Q85" s="560"/>
      <c r="R85" s="244"/>
    </row>
    <row r="86" spans="1:18" ht="34.5" customHeight="1" x14ac:dyDescent="0.2">
      <c r="A86" s="244"/>
      <c r="B86" s="560"/>
      <c r="C86" s="560"/>
      <c r="D86" s="560"/>
      <c r="E86" s="560"/>
      <c r="F86" s="560"/>
      <c r="G86" s="560"/>
      <c r="H86" s="560"/>
      <c r="I86" s="560"/>
      <c r="J86" s="560"/>
      <c r="K86" s="560"/>
      <c r="L86" s="560"/>
      <c r="M86" s="560"/>
      <c r="N86" s="560"/>
      <c r="O86" s="560"/>
      <c r="P86" s="560"/>
      <c r="Q86" s="560"/>
      <c r="R86" s="244"/>
    </row>
    <row r="87" spans="1:18" ht="34.5" customHeight="1" x14ac:dyDescent="0.2">
      <c r="A87" s="244"/>
      <c r="B87" s="560"/>
      <c r="C87" s="560"/>
      <c r="D87" s="560"/>
      <c r="E87" s="560"/>
      <c r="F87" s="560"/>
      <c r="G87" s="560"/>
      <c r="H87" s="560"/>
      <c r="I87" s="560"/>
      <c r="J87" s="560"/>
      <c r="K87" s="560"/>
      <c r="L87" s="560"/>
      <c r="M87" s="560"/>
      <c r="N87" s="560"/>
      <c r="O87" s="560"/>
      <c r="P87" s="560"/>
      <c r="Q87" s="560"/>
      <c r="R87" s="244"/>
    </row>
    <row r="88" spans="1:18" ht="34.5" customHeight="1" x14ac:dyDescent="0.2">
      <c r="A88" s="244"/>
      <c r="B88" s="560"/>
      <c r="C88" s="560"/>
      <c r="D88" s="560"/>
      <c r="E88" s="560"/>
      <c r="F88" s="560"/>
      <c r="G88" s="560"/>
      <c r="H88" s="560"/>
      <c r="I88" s="560"/>
      <c r="J88" s="560"/>
      <c r="K88" s="560"/>
      <c r="L88" s="560"/>
      <c r="M88" s="560"/>
      <c r="N88" s="560"/>
      <c r="O88" s="560"/>
      <c r="P88" s="560"/>
      <c r="Q88" s="560"/>
      <c r="R88" s="244"/>
    </row>
    <row r="89" spans="1:18" ht="34.5" customHeight="1" x14ac:dyDescent="0.2">
      <c r="A89" s="244"/>
      <c r="B89" s="560"/>
      <c r="C89" s="560"/>
      <c r="D89" s="560"/>
      <c r="E89" s="560"/>
      <c r="F89" s="560"/>
      <c r="G89" s="560"/>
      <c r="H89" s="560"/>
      <c r="I89" s="560"/>
      <c r="J89" s="560"/>
      <c r="K89" s="560"/>
      <c r="L89" s="560"/>
      <c r="M89" s="560"/>
      <c r="N89" s="560"/>
      <c r="O89" s="560"/>
      <c r="P89" s="560"/>
      <c r="Q89" s="560"/>
      <c r="R89" s="244"/>
    </row>
    <row r="90" spans="1:18" ht="34.5" customHeight="1" x14ac:dyDescent="0.2">
      <c r="A90" s="244"/>
      <c r="B90" s="560"/>
      <c r="C90" s="560"/>
      <c r="D90" s="560"/>
      <c r="E90" s="560"/>
      <c r="F90" s="560"/>
      <c r="G90" s="560"/>
      <c r="H90" s="560"/>
      <c r="I90" s="560"/>
      <c r="J90" s="560"/>
      <c r="K90" s="560"/>
      <c r="L90" s="560"/>
      <c r="M90" s="560"/>
      <c r="N90" s="560"/>
      <c r="O90" s="560"/>
      <c r="P90" s="560"/>
      <c r="Q90" s="560"/>
      <c r="R90" s="244"/>
    </row>
    <row r="91" spans="1:18" ht="34.5" customHeight="1" x14ac:dyDescent="0.2">
      <c r="A91" s="244"/>
      <c r="B91" s="560"/>
      <c r="C91" s="560"/>
      <c r="D91" s="560"/>
      <c r="E91" s="560"/>
      <c r="F91" s="560"/>
      <c r="G91" s="560"/>
      <c r="H91" s="560"/>
      <c r="I91" s="560"/>
      <c r="J91" s="560"/>
      <c r="K91" s="560"/>
      <c r="L91" s="560"/>
      <c r="M91" s="560"/>
      <c r="N91" s="560"/>
      <c r="O91" s="560"/>
      <c r="P91" s="560"/>
      <c r="Q91" s="560"/>
      <c r="R91" s="244"/>
    </row>
    <row r="92" spans="1:18" ht="34.5" customHeight="1" x14ac:dyDescent="0.2">
      <c r="A92" s="244"/>
      <c r="B92" s="560"/>
      <c r="C92" s="560"/>
      <c r="D92" s="560"/>
      <c r="E92" s="560"/>
      <c r="F92" s="560"/>
      <c r="G92" s="560"/>
      <c r="H92" s="560"/>
      <c r="I92" s="560"/>
      <c r="J92" s="560"/>
      <c r="K92" s="560"/>
      <c r="L92" s="560"/>
      <c r="M92" s="560"/>
      <c r="N92" s="560"/>
      <c r="O92" s="560"/>
      <c r="P92" s="560"/>
      <c r="Q92" s="560"/>
      <c r="R92" s="244"/>
    </row>
    <row r="93" spans="1:18" ht="34.5" customHeight="1" x14ac:dyDescent="0.2">
      <c r="A93" s="244"/>
      <c r="B93" s="560"/>
      <c r="C93" s="560"/>
      <c r="D93" s="560"/>
      <c r="E93" s="560"/>
      <c r="F93" s="560"/>
      <c r="G93" s="560"/>
      <c r="H93" s="560"/>
      <c r="I93" s="560"/>
      <c r="J93" s="560"/>
      <c r="K93" s="560"/>
      <c r="L93" s="560"/>
      <c r="M93" s="560"/>
      <c r="N93" s="560"/>
      <c r="O93" s="560"/>
      <c r="P93" s="560"/>
      <c r="Q93" s="560"/>
      <c r="R93" s="244"/>
    </row>
    <row r="94" spans="1:18" ht="34.5" customHeight="1" x14ac:dyDescent="0.2">
      <c r="A94" s="244"/>
      <c r="B94" s="560"/>
      <c r="C94" s="560"/>
      <c r="D94" s="560"/>
      <c r="E94" s="560"/>
      <c r="F94" s="560"/>
      <c r="G94" s="560"/>
      <c r="H94" s="560"/>
      <c r="I94" s="560"/>
      <c r="J94" s="560"/>
      <c r="K94" s="560"/>
      <c r="L94" s="560"/>
      <c r="M94" s="560"/>
      <c r="N94" s="560"/>
      <c r="O94" s="560"/>
      <c r="P94" s="560"/>
      <c r="Q94" s="560"/>
      <c r="R94" s="244"/>
    </row>
    <row r="95" spans="1:18" ht="34.5" customHeight="1" x14ac:dyDescent="0.2">
      <c r="A95" s="244"/>
      <c r="B95" s="560"/>
      <c r="C95" s="560"/>
      <c r="D95" s="560"/>
      <c r="E95" s="560"/>
      <c r="F95" s="560"/>
      <c r="G95" s="560"/>
      <c r="H95" s="560"/>
      <c r="I95" s="560"/>
      <c r="J95" s="560"/>
      <c r="K95" s="560"/>
      <c r="L95" s="560"/>
      <c r="M95" s="560"/>
      <c r="N95" s="560"/>
      <c r="O95" s="560"/>
      <c r="P95" s="560"/>
      <c r="Q95" s="560"/>
      <c r="R95" s="244"/>
    </row>
    <row r="96" spans="1:18" ht="34.5" customHeight="1" x14ac:dyDescent="0.2">
      <c r="A96" s="244"/>
      <c r="B96" s="560"/>
      <c r="C96" s="560"/>
      <c r="D96" s="560"/>
      <c r="E96" s="560"/>
      <c r="F96" s="560"/>
      <c r="G96" s="560"/>
      <c r="H96" s="560"/>
      <c r="I96" s="560"/>
      <c r="J96" s="560"/>
      <c r="K96" s="560"/>
      <c r="L96" s="560"/>
      <c r="M96" s="560"/>
      <c r="N96" s="560"/>
      <c r="O96" s="560"/>
      <c r="P96" s="560"/>
      <c r="Q96" s="560"/>
      <c r="R96" s="244"/>
    </row>
    <row r="97" spans="1:18" ht="34.5" customHeight="1" x14ac:dyDescent="0.2">
      <c r="A97" s="244"/>
      <c r="B97" s="560"/>
      <c r="C97" s="560"/>
      <c r="D97" s="560"/>
      <c r="E97" s="560"/>
      <c r="F97" s="560"/>
      <c r="G97" s="560"/>
      <c r="H97" s="560"/>
      <c r="I97" s="560"/>
      <c r="J97" s="560"/>
      <c r="K97" s="560"/>
      <c r="L97" s="560"/>
      <c r="M97" s="560"/>
      <c r="N97" s="560"/>
      <c r="O97" s="560"/>
      <c r="P97" s="560"/>
      <c r="Q97" s="560"/>
      <c r="R97" s="244"/>
    </row>
    <row r="98" spans="1:18" ht="34.5" customHeight="1" x14ac:dyDescent="0.2">
      <c r="A98" s="244"/>
      <c r="B98" s="560"/>
      <c r="C98" s="560"/>
      <c r="D98" s="560"/>
      <c r="E98" s="560"/>
      <c r="F98" s="560"/>
      <c r="G98" s="560"/>
      <c r="H98" s="560"/>
      <c r="I98" s="560"/>
      <c r="J98" s="560"/>
      <c r="K98" s="560"/>
      <c r="L98" s="560"/>
      <c r="M98" s="560"/>
      <c r="N98" s="560"/>
      <c r="O98" s="560"/>
      <c r="P98" s="560"/>
      <c r="Q98" s="560"/>
      <c r="R98" s="244"/>
    </row>
    <row r="99" spans="1:18" ht="34.5" customHeight="1" x14ac:dyDescent="0.2">
      <c r="A99" s="244"/>
      <c r="B99" s="560"/>
      <c r="C99" s="560"/>
      <c r="D99" s="560"/>
      <c r="E99" s="560"/>
      <c r="F99" s="560"/>
      <c r="G99" s="560"/>
      <c r="H99" s="560"/>
      <c r="I99" s="560"/>
      <c r="J99" s="560"/>
      <c r="K99" s="560"/>
      <c r="L99" s="560"/>
      <c r="M99" s="560"/>
      <c r="N99" s="560"/>
      <c r="O99" s="560"/>
      <c r="P99" s="560"/>
      <c r="Q99" s="560"/>
      <c r="R99" s="244"/>
    </row>
    <row r="100" spans="1:18" ht="34.5" customHeight="1" x14ac:dyDescent="0.2">
      <c r="A100" s="244"/>
      <c r="B100" s="560"/>
      <c r="C100" s="560"/>
      <c r="D100" s="560"/>
      <c r="E100" s="560"/>
      <c r="F100" s="560"/>
      <c r="G100" s="560"/>
      <c r="H100" s="560"/>
      <c r="I100" s="560"/>
      <c r="J100" s="560"/>
      <c r="K100" s="560"/>
      <c r="L100" s="560"/>
      <c r="M100" s="560"/>
      <c r="N100" s="560"/>
      <c r="O100" s="560"/>
      <c r="P100" s="560"/>
      <c r="Q100" s="560"/>
      <c r="R100" s="244"/>
    </row>
    <row r="101" spans="1:18" ht="34.5" customHeight="1" x14ac:dyDescent="0.2">
      <c r="A101" s="244"/>
      <c r="B101" s="560"/>
      <c r="C101" s="560"/>
      <c r="D101" s="560"/>
      <c r="E101" s="560"/>
      <c r="F101" s="560"/>
      <c r="G101" s="560"/>
      <c r="H101" s="560"/>
      <c r="I101" s="560"/>
      <c r="J101" s="560"/>
      <c r="K101" s="560"/>
      <c r="L101" s="560"/>
      <c r="M101" s="560"/>
      <c r="N101" s="560"/>
      <c r="O101" s="560"/>
      <c r="P101" s="560"/>
      <c r="Q101" s="560"/>
      <c r="R101" s="244"/>
    </row>
  </sheetData>
  <mergeCells count="559">
    <mergeCell ref="A1:R1"/>
    <mergeCell ref="A2:R2"/>
    <mergeCell ref="A3:R3"/>
    <mergeCell ref="A5:R5"/>
    <mergeCell ref="A6:K6"/>
    <mergeCell ref="A7:K7"/>
    <mergeCell ref="L10:Q10"/>
    <mergeCell ref="B11:C11"/>
    <mergeCell ref="D11:E11"/>
    <mergeCell ref="F11:G11"/>
    <mergeCell ref="H11:I11"/>
    <mergeCell ref="J11:K11"/>
    <mergeCell ref="L11:Q11"/>
    <mergeCell ref="A8:E8"/>
    <mergeCell ref="B10:C10"/>
    <mergeCell ref="D10:E10"/>
    <mergeCell ref="F10:G10"/>
    <mergeCell ref="H10:I10"/>
    <mergeCell ref="J10:K10"/>
    <mergeCell ref="B13:C13"/>
    <mergeCell ref="D13:E13"/>
    <mergeCell ref="F13:G13"/>
    <mergeCell ref="H13:I13"/>
    <mergeCell ref="J13:K13"/>
    <mergeCell ref="L13:Q13"/>
    <mergeCell ref="B12:C12"/>
    <mergeCell ref="D12:E12"/>
    <mergeCell ref="F12:G12"/>
    <mergeCell ref="H12:I12"/>
    <mergeCell ref="J12:K12"/>
    <mergeCell ref="L12:Q12"/>
    <mergeCell ref="B15:C15"/>
    <mergeCell ref="D15:E15"/>
    <mergeCell ref="F15:G15"/>
    <mergeCell ref="H15:I15"/>
    <mergeCell ref="J15:K15"/>
    <mergeCell ref="L15:Q15"/>
    <mergeCell ref="B14:C14"/>
    <mergeCell ref="D14:E14"/>
    <mergeCell ref="F14:G14"/>
    <mergeCell ref="H14:I14"/>
    <mergeCell ref="J14:K14"/>
    <mergeCell ref="L14:Q14"/>
    <mergeCell ref="B17:C17"/>
    <mergeCell ref="D17:E17"/>
    <mergeCell ref="F17:G17"/>
    <mergeCell ref="H17:I17"/>
    <mergeCell ref="J17:K17"/>
    <mergeCell ref="L17:Q17"/>
    <mergeCell ref="B16:C16"/>
    <mergeCell ref="D16:E16"/>
    <mergeCell ref="F16:G16"/>
    <mergeCell ref="H16:I16"/>
    <mergeCell ref="J16:K16"/>
    <mergeCell ref="L16:Q16"/>
    <mergeCell ref="B19:C19"/>
    <mergeCell ref="D19:E19"/>
    <mergeCell ref="F19:G19"/>
    <mergeCell ref="H19:I19"/>
    <mergeCell ref="J19:K19"/>
    <mergeCell ref="L19:Q19"/>
    <mergeCell ref="B18:C18"/>
    <mergeCell ref="D18:E18"/>
    <mergeCell ref="F18:G18"/>
    <mergeCell ref="H18:I18"/>
    <mergeCell ref="J18:K18"/>
    <mergeCell ref="L18:Q18"/>
    <mergeCell ref="B21:C21"/>
    <mergeCell ref="D21:E21"/>
    <mergeCell ref="F21:G21"/>
    <mergeCell ref="H21:I21"/>
    <mergeCell ref="J21:K21"/>
    <mergeCell ref="L21:Q21"/>
    <mergeCell ref="B20:C20"/>
    <mergeCell ref="D20:E20"/>
    <mergeCell ref="F20:G20"/>
    <mergeCell ref="H20:I20"/>
    <mergeCell ref="J20:K20"/>
    <mergeCell ref="L20:Q20"/>
    <mergeCell ref="B23:C23"/>
    <mergeCell ref="D23:E23"/>
    <mergeCell ref="F23:G23"/>
    <mergeCell ref="H23:I23"/>
    <mergeCell ref="J23:K23"/>
    <mergeCell ref="L23:Q23"/>
    <mergeCell ref="B22:C22"/>
    <mergeCell ref="D22:E22"/>
    <mergeCell ref="F22:G22"/>
    <mergeCell ref="H22:I22"/>
    <mergeCell ref="J22:K22"/>
    <mergeCell ref="L22:Q22"/>
    <mergeCell ref="B25:C25"/>
    <mergeCell ref="D25:E25"/>
    <mergeCell ref="F25:G25"/>
    <mergeCell ref="H25:I25"/>
    <mergeCell ref="J25:K25"/>
    <mergeCell ref="L25:Q25"/>
    <mergeCell ref="B24:C24"/>
    <mergeCell ref="D24:E24"/>
    <mergeCell ref="F24:G24"/>
    <mergeCell ref="H24:I24"/>
    <mergeCell ref="J24:K24"/>
    <mergeCell ref="L24:Q24"/>
    <mergeCell ref="B27:C27"/>
    <mergeCell ref="D27:E27"/>
    <mergeCell ref="F27:G27"/>
    <mergeCell ref="H27:I27"/>
    <mergeCell ref="J27:K27"/>
    <mergeCell ref="L27:Q27"/>
    <mergeCell ref="B26:C26"/>
    <mergeCell ref="D26:E26"/>
    <mergeCell ref="F26:G26"/>
    <mergeCell ref="H26:I26"/>
    <mergeCell ref="J26:K26"/>
    <mergeCell ref="L26:Q26"/>
    <mergeCell ref="B29:C29"/>
    <mergeCell ref="D29:E29"/>
    <mergeCell ref="F29:G29"/>
    <mergeCell ref="H29:I29"/>
    <mergeCell ref="J29:K29"/>
    <mergeCell ref="L29:Q29"/>
    <mergeCell ref="B28:C28"/>
    <mergeCell ref="D28:E28"/>
    <mergeCell ref="F28:G28"/>
    <mergeCell ref="H28:I28"/>
    <mergeCell ref="J28:K28"/>
    <mergeCell ref="L28:Q28"/>
    <mergeCell ref="B31:C31"/>
    <mergeCell ref="D31:E31"/>
    <mergeCell ref="F31:G31"/>
    <mergeCell ref="H31:I31"/>
    <mergeCell ref="J31:K31"/>
    <mergeCell ref="L31:Q31"/>
    <mergeCell ref="B30:C30"/>
    <mergeCell ref="D30:E30"/>
    <mergeCell ref="F30:G30"/>
    <mergeCell ref="H30:I30"/>
    <mergeCell ref="J30:K30"/>
    <mergeCell ref="L30:Q30"/>
    <mergeCell ref="B33:C33"/>
    <mergeCell ref="D33:E33"/>
    <mergeCell ref="F33:G33"/>
    <mergeCell ref="H33:I33"/>
    <mergeCell ref="J33:K33"/>
    <mergeCell ref="L33:Q33"/>
    <mergeCell ref="B32:C32"/>
    <mergeCell ref="D32:E32"/>
    <mergeCell ref="F32:G32"/>
    <mergeCell ref="H32:I32"/>
    <mergeCell ref="J32:K32"/>
    <mergeCell ref="L32:Q32"/>
    <mergeCell ref="B35:C35"/>
    <mergeCell ref="D35:E35"/>
    <mergeCell ref="F35:G35"/>
    <mergeCell ref="H35:I35"/>
    <mergeCell ref="J35:K35"/>
    <mergeCell ref="L35:Q35"/>
    <mergeCell ref="B34:C34"/>
    <mergeCell ref="D34:E34"/>
    <mergeCell ref="F34:G34"/>
    <mergeCell ref="H34:I34"/>
    <mergeCell ref="J34:K34"/>
    <mergeCell ref="L34:Q34"/>
    <mergeCell ref="B37:C37"/>
    <mergeCell ref="D37:E37"/>
    <mergeCell ref="F37:G37"/>
    <mergeCell ref="H37:I37"/>
    <mergeCell ref="J37:K37"/>
    <mergeCell ref="L37:Q37"/>
    <mergeCell ref="B36:C36"/>
    <mergeCell ref="D36:E36"/>
    <mergeCell ref="F36:G36"/>
    <mergeCell ref="H36:I36"/>
    <mergeCell ref="J36:K36"/>
    <mergeCell ref="L36:Q36"/>
    <mergeCell ref="B39:C39"/>
    <mergeCell ref="D39:E39"/>
    <mergeCell ref="F39:G39"/>
    <mergeCell ref="H39:I39"/>
    <mergeCell ref="J39:K39"/>
    <mergeCell ref="L39:Q39"/>
    <mergeCell ref="B38:C38"/>
    <mergeCell ref="D38:E38"/>
    <mergeCell ref="F38:G38"/>
    <mergeCell ref="H38:I38"/>
    <mergeCell ref="J38:K38"/>
    <mergeCell ref="L38:Q38"/>
    <mergeCell ref="B41:C41"/>
    <mergeCell ref="D41:E41"/>
    <mergeCell ref="F41:G41"/>
    <mergeCell ref="H41:I41"/>
    <mergeCell ref="J41:K41"/>
    <mergeCell ref="L41:Q41"/>
    <mergeCell ref="B40:C40"/>
    <mergeCell ref="D40:E40"/>
    <mergeCell ref="F40:G40"/>
    <mergeCell ref="H40:I40"/>
    <mergeCell ref="J40:K40"/>
    <mergeCell ref="L40:Q40"/>
    <mergeCell ref="B43:C43"/>
    <mergeCell ref="D43:E43"/>
    <mergeCell ref="F43:G43"/>
    <mergeCell ref="H43:I43"/>
    <mergeCell ref="J43:K43"/>
    <mergeCell ref="L43:Q43"/>
    <mergeCell ref="B42:C42"/>
    <mergeCell ref="D42:E42"/>
    <mergeCell ref="F42:G42"/>
    <mergeCell ref="H42:I42"/>
    <mergeCell ref="J42:K42"/>
    <mergeCell ref="L42:Q42"/>
    <mergeCell ref="B45:C45"/>
    <mergeCell ref="D45:E45"/>
    <mergeCell ref="F45:G45"/>
    <mergeCell ref="H45:I45"/>
    <mergeCell ref="J45:K45"/>
    <mergeCell ref="L45:Q45"/>
    <mergeCell ref="B44:C44"/>
    <mergeCell ref="D44:E44"/>
    <mergeCell ref="F44:G44"/>
    <mergeCell ref="H44:I44"/>
    <mergeCell ref="J44:K44"/>
    <mergeCell ref="L44:Q44"/>
    <mergeCell ref="B47:C47"/>
    <mergeCell ref="D47:E47"/>
    <mergeCell ref="F47:G47"/>
    <mergeCell ref="H47:I47"/>
    <mergeCell ref="J47:K47"/>
    <mergeCell ref="L47:Q47"/>
    <mergeCell ref="B46:C46"/>
    <mergeCell ref="D46:E46"/>
    <mergeCell ref="F46:G46"/>
    <mergeCell ref="H46:I46"/>
    <mergeCell ref="J46:K46"/>
    <mergeCell ref="L46:Q46"/>
    <mergeCell ref="B49:C49"/>
    <mergeCell ref="D49:E49"/>
    <mergeCell ref="F49:G49"/>
    <mergeCell ref="H49:I49"/>
    <mergeCell ref="J49:K49"/>
    <mergeCell ref="L49:Q49"/>
    <mergeCell ref="B48:C48"/>
    <mergeCell ref="D48:E48"/>
    <mergeCell ref="F48:G48"/>
    <mergeCell ref="H48:I48"/>
    <mergeCell ref="J48:K48"/>
    <mergeCell ref="L48:Q48"/>
    <mergeCell ref="B51:C51"/>
    <mergeCell ref="D51:E51"/>
    <mergeCell ref="F51:G51"/>
    <mergeCell ref="H51:I51"/>
    <mergeCell ref="J51:K51"/>
    <mergeCell ref="L51:Q51"/>
    <mergeCell ref="B50:C50"/>
    <mergeCell ref="D50:E50"/>
    <mergeCell ref="F50:G50"/>
    <mergeCell ref="H50:I50"/>
    <mergeCell ref="J50:K50"/>
    <mergeCell ref="L50:Q50"/>
    <mergeCell ref="B53:C53"/>
    <mergeCell ref="D53:E53"/>
    <mergeCell ref="F53:G53"/>
    <mergeCell ref="H53:I53"/>
    <mergeCell ref="J53:K53"/>
    <mergeCell ref="L53:Q53"/>
    <mergeCell ref="B52:C52"/>
    <mergeCell ref="D52:E52"/>
    <mergeCell ref="F52:G52"/>
    <mergeCell ref="H52:I52"/>
    <mergeCell ref="J52:K52"/>
    <mergeCell ref="L52:Q52"/>
    <mergeCell ref="B55:C55"/>
    <mergeCell ref="D55:E55"/>
    <mergeCell ref="F55:G55"/>
    <mergeCell ref="H55:I55"/>
    <mergeCell ref="J55:K55"/>
    <mergeCell ref="L55:Q55"/>
    <mergeCell ref="B54:C54"/>
    <mergeCell ref="D54:E54"/>
    <mergeCell ref="F54:G54"/>
    <mergeCell ref="H54:I54"/>
    <mergeCell ref="J54:K54"/>
    <mergeCell ref="L54:Q54"/>
    <mergeCell ref="B57:C57"/>
    <mergeCell ref="D57:E57"/>
    <mergeCell ref="F57:G57"/>
    <mergeCell ref="H57:I57"/>
    <mergeCell ref="J57:K57"/>
    <mergeCell ref="L57:Q57"/>
    <mergeCell ref="B56:C56"/>
    <mergeCell ref="D56:E56"/>
    <mergeCell ref="F56:G56"/>
    <mergeCell ref="H56:I56"/>
    <mergeCell ref="J56:K56"/>
    <mergeCell ref="L56:Q56"/>
    <mergeCell ref="B59:C59"/>
    <mergeCell ref="D59:E59"/>
    <mergeCell ref="F59:G59"/>
    <mergeCell ref="H59:I59"/>
    <mergeCell ref="J59:K59"/>
    <mergeCell ref="L59:Q59"/>
    <mergeCell ref="B58:C58"/>
    <mergeCell ref="D58:E58"/>
    <mergeCell ref="F58:G58"/>
    <mergeCell ref="H58:I58"/>
    <mergeCell ref="J58:K58"/>
    <mergeCell ref="L58:Q58"/>
    <mergeCell ref="B61:C61"/>
    <mergeCell ref="D61:E61"/>
    <mergeCell ref="F61:G61"/>
    <mergeCell ref="H61:I61"/>
    <mergeCell ref="J61:K61"/>
    <mergeCell ref="L61:Q61"/>
    <mergeCell ref="B60:C60"/>
    <mergeCell ref="D60:E60"/>
    <mergeCell ref="F60:G60"/>
    <mergeCell ref="H60:I60"/>
    <mergeCell ref="J60:K60"/>
    <mergeCell ref="L60:Q60"/>
    <mergeCell ref="B63:C63"/>
    <mergeCell ref="D63:E63"/>
    <mergeCell ref="F63:G63"/>
    <mergeCell ref="H63:I63"/>
    <mergeCell ref="J63:K63"/>
    <mergeCell ref="L63:Q63"/>
    <mergeCell ref="B62:C62"/>
    <mergeCell ref="D62:E62"/>
    <mergeCell ref="F62:G62"/>
    <mergeCell ref="H62:I62"/>
    <mergeCell ref="J62:K62"/>
    <mergeCell ref="L62:Q62"/>
    <mergeCell ref="B65:C65"/>
    <mergeCell ref="D65:E65"/>
    <mergeCell ref="F65:G65"/>
    <mergeCell ref="H65:I65"/>
    <mergeCell ref="J65:K65"/>
    <mergeCell ref="L65:Q65"/>
    <mergeCell ref="B64:C64"/>
    <mergeCell ref="D64:E64"/>
    <mergeCell ref="F64:G64"/>
    <mergeCell ref="H64:I64"/>
    <mergeCell ref="J64:K64"/>
    <mergeCell ref="L64:Q64"/>
    <mergeCell ref="B67:C67"/>
    <mergeCell ref="D67:E67"/>
    <mergeCell ref="F67:G67"/>
    <mergeCell ref="H67:I67"/>
    <mergeCell ref="J67:K67"/>
    <mergeCell ref="L67:Q67"/>
    <mergeCell ref="B66:C66"/>
    <mergeCell ref="D66:E66"/>
    <mergeCell ref="F66:G66"/>
    <mergeCell ref="H66:I66"/>
    <mergeCell ref="J66:K66"/>
    <mergeCell ref="L66:Q66"/>
    <mergeCell ref="B69:C69"/>
    <mergeCell ref="D69:E69"/>
    <mergeCell ref="F69:G69"/>
    <mergeCell ref="H69:I69"/>
    <mergeCell ref="J69:K69"/>
    <mergeCell ref="L69:Q69"/>
    <mergeCell ref="B68:C68"/>
    <mergeCell ref="D68:E68"/>
    <mergeCell ref="F68:G68"/>
    <mergeCell ref="H68:I68"/>
    <mergeCell ref="J68:K68"/>
    <mergeCell ref="L68:Q68"/>
    <mergeCell ref="B71:C71"/>
    <mergeCell ref="D71:E71"/>
    <mergeCell ref="F71:G71"/>
    <mergeCell ref="H71:I71"/>
    <mergeCell ref="J71:K71"/>
    <mergeCell ref="L71:Q71"/>
    <mergeCell ref="B70:C70"/>
    <mergeCell ref="D70:E70"/>
    <mergeCell ref="F70:G70"/>
    <mergeCell ref="H70:I70"/>
    <mergeCell ref="J70:K70"/>
    <mergeCell ref="L70:Q70"/>
    <mergeCell ref="B73:C73"/>
    <mergeCell ref="D73:E73"/>
    <mergeCell ref="F73:G73"/>
    <mergeCell ref="H73:I73"/>
    <mergeCell ref="J73:K73"/>
    <mergeCell ref="L73:Q73"/>
    <mergeCell ref="B72:C72"/>
    <mergeCell ref="D72:E72"/>
    <mergeCell ref="F72:G72"/>
    <mergeCell ref="H72:I72"/>
    <mergeCell ref="J72:K72"/>
    <mergeCell ref="L72:Q72"/>
    <mergeCell ref="B75:C75"/>
    <mergeCell ref="D75:E75"/>
    <mergeCell ref="F75:G75"/>
    <mergeCell ref="H75:I75"/>
    <mergeCell ref="J75:K75"/>
    <mergeCell ref="L75:Q75"/>
    <mergeCell ref="B74:C74"/>
    <mergeCell ref="D74:E74"/>
    <mergeCell ref="F74:G74"/>
    <mergeCell ref="H74:I74"/>
    <mergeCell ref="J74:K74"/>
    <mergeCell ref="L74:Q74"/>
    <mergeCell ref="B77:C77"/>
    <mergeCell ref="D77:E77"/>
    <mergeCell ref="F77:G77"/>
    <mergeCell ref="H77:I77"/>
    <mergeCell ref="J77:K77"/>
    <mergeCell ref="L77:Q77"/>
    <mergeCell ref="B76:C76"/>
    <mergeCell ref="D76:E76"/>
    <mergeCell ref="F76:G76"/>
    <mergeCell ref="H76:I76"/>
    <mergeCell ref="J76:K76"/>
    <mergeCell ref="L76:Q76"/>
    <mergeCell ref="B79:C79"/>
    <mergeCell ref="D79:E79"/>
    <mergeCell ref="F79:G79"/>
    <mergeCell ref="H79:I79"/>
    <mergeCell ref="J79:K79"/>
    <mergeCell ref="L79:Q79"/>
    <mergeCell ref="B78:C78"/>
    <mergeCell ref="D78:E78"/>
    <mergeCell ref="F78:G78"/>
    <mergeCell ref="H78:I78"/>
    <mergeCell ref="J78:K78"/>
    <mergeCell ref="L78:Q78"/>
    <mergeCell ref="B81:C81"/>
    <mergeCell ref="D81:E81"/>
    <mergeCell ref="F81:G81"/>
    <mergeCell ref="H81:I81"/>
    <mergeCell ref="J81:K81"/>
    <mergeCell ref="L81:Q81"/>
    <mergeCell ref="B80:C80"/>
    <mergeCell ref="D80:E80"/>
    <mergeCell ref="F80:G80"/>
    <mergeCell ref="H80:I80"/>
    <mergeCell ref="J80:K80"/>
    <mergeCell ref="L80:Q80"/>
    <mergeCell ref="B83:C83"/>
    <mergeCell ref="D83:E83"/>
    <mergeCell ref="F83:G83"/>
    <mergeCell ref="H83:I83"/>
    <mergeCell ref="J83:K83"/>
    <mergeCell ref="L83:Q83"/>
    <mergeCell ref="B82:C82"/>
    <mergeCell ref="D82:E82"/>
    <mergeCell ref="F82:G82"/>
    <mergeCell ref="H82:I82"/>
    <mergeCell ref="J82:K82"/>
    <mergeCell ref="L82:Q82"/>
    <mergeCell ref="B85:C85"/>
    <mergeCell ref="D85:E85"/>
    <mergeCell ref="F85:G85"/>
    <mergeCell ref="H85:I85"/>
    <mergeCell ref="J85:K85"/>
    <mergeCell ref="L85:Q85"/>
    <mergeCell ref="B84:C84"/>
    <mergeCell ref="D84:E84"/>
    <mergeCell ref="F84:G84"/>
    <mergeCell ref="H84:I84"/>
    <mergeCell ref="J84:K84"/>
    <mergeCell ref="L84:Q84"/>
    <mergeCell ref="B87:C87"/>
    <mergeCell ref="D87:E87"/>
    <mergeCell ref="F87:G87"/>
    <mergeCell ref="H87:I87"/>
    <mergeCell ref="J87:K87"/>
    <mergeCell ref="L87:Q87"/>
    <mergeCell ref="B86:C86"/>
    <mergeCell ref="D86:E86"/>
    <mergeCell ref="F86:G86"/>
    <mergeCell ref="H86:I86"/>
    <mergeCell ref="J86:K86"/>
    <mergeCell ref="L86:Q86"/>
    <mergeCell ref="B89:C89"/>
    <mergeCell ref="D89:E89"/>
    <mergeCell ref="F89:G89"/>
    <mergeCell ref="H89:I89"/>
    <mergeCell ref="J89:K89"/>
    <mergeCell ref="L89:Q89"/>
    <mergeCell ref="B88:C88"/>
    <mergeCell ref="D88:E88"/>
    <mergeCell ref="F88:G88"/>
    <mergeCell ref="H88:I88"/>
    <mergeCell ref="J88:K88"/>
    <mergeCell ref="L88:Q88"/>
    <mergeCell ref="B91:C91"/>
    <mergeCell ref="D91:E91"/>
    <mergeCell ref="F91:G91"/>
    <mergeCell ref="H91:I91"/>
    <mergeCell ref="J91:K91"/>
    <mergeCell ref="L91:Q91"/>
    <mergeCell ref="B90:C90"/>
    <mergeCell ref="D90:E90"/>
    <mergeCell ref="F90:G90"/>
    <mergeCell ref="H90:I90"/>
    <mergeCell ref="J90:K90"/>
    <mergeCell ref="L90:Q90"/>
    <mergeCell ref="B93:C93"/>
    <mergeCell ref="D93:E93"/>
    <mergeCell ref="F93:G93"/>
    <mergeCell ref="H93:I93"/>
    <mergeCell ref="J93:K93"/>
    <mergeCell ref="L93:Q93"/>
    <mergeCell ref="B92:C92"/>
    <mergeCell ref="D92:E92"/>
    <mergeCell ref="F92:G92"/>
    <mergeCell ref="H92:I92"/>
    <mergeCell ref="J92:K92"/>
    <mergeCell ref="L92:Q92"/>
    <mergeCell ref="B95:C95"/>
    <mergeCell ref="D95:E95"/>
    <mergeCell ref="F95:G95"/>
    <mergeCell ref="H95:I95"/>
    <mergeCell ref="J95:K95"/>
    <mergeCell ref="L95:Q95"/>
    <mergeCell ref="B94:C94"/>
    <mergeCell ref="D94:E94"/>
    <mergeCell ref="F94:G94"/>
    <mergeCell ref="H94:I94"/>
    <mergeCell ref="J94:K94"/>
    <mergeCell ref="L94:Q94"/>
    <mergeCell ref="B97:C97"/>
    <mergeCell ref="D97:E97"/>
    <mergeCell ref="F97:G97"/>
    <mergeCell ref="H97:I97"/>
    <mergeCell ref="J97:K97"/>
    <mergeCell ref="L97:Q97"/>
    <mergeCell ref="B96:C96"/>
    <mergeCell ref="D96:E96"/>
    <mergeCell ref="F96:G96"/>
    <mergeCell ref="H96:I96"/>
    <mergeCell ref="J96:K96"/>
    <mergeCell ref="L96:Q96"/>
    <mergeCell ref="B99:C99"/>
    <mergeCell ref="D99:E99"/>
    <mergeCell ref="F99:G99"/>
    <mergeCell ref="H99:I99"/>
    <mergeCell ref="J99:K99"/>
    <mergeCell ref="L99:Q99"/>
    <mergeCell ref="B98:C98"/>
    <mergeCell ref="D98:E98"/>
    <mergeCell ref="F98:G98"/>
    <mergeCell ref="H98:I98"/>
    <mergeCell ref="J98:K98"/>
    <mergeCell ref="L98:Q98"/>
    <mergeCell ref="B101:C101"/>
    <mergeCell ref="D101:E101"/>
    <mergeCell ref="F101:G101"/>
    <mergeCell ref="H101:I101"/>
    <mergeCell ref="J101:K101"/>
    <mergeCell ref="L101:Q101"/>
    <mergeCell ref="B100:C100"/>
    <mergeCell ref="D100:E100"/>
    <mergeCell ref="F100:G100"/>
    <mergeCell ref="H100:I100"/>
    <mergeCell ref="J100:K100"/>
    <mergeCell ref="L100:Q100"/>
  </mergeCells>
  <pageMargins left="0.70866141732283472" right="0.70866141732283472" top="0.74803149606299213" bottom="0.74803149606299213" header="0.31496062992125984" footer="0.31496062992125984"/>
  <pageSetup paperSize="8" scale="54" fitToHeight="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tabColor rgb="FFCCC0DA"/>
  </sheetPr>
  <dimension ref="A1:G47"/>
  <sheetViews>
    <sheetView zoomScale="85" zoomScaleNormal="85" workbookViewId="0">
      <selection activeCell="B22" sqref="B22"/>
    </sheetView>
  </sheetViews>
  <sheetFormatPr defaultColWidth="25.7109375" defaultRowHeight="15" x14ac:dyDescent="0.25"/>
  <cols>
    <col min="1" max="1" width="2.7109375" style="1" customWidth="1"/>
    <col min="2" max="2" width="77.7109375" style="1" customWidth="1"/>
    <col min="3" max="16384" width="25.7109375" style="1"/>
  </cols>
  <sheetData>
    <row r="1" spans="1:7" ht="39.950000000000003" customHeight="1" x14ac:dyDescent="0.25">
      <c r="A1" s="34" t="s">
        <v>85</v>
      </c>
      <c r="B1" s="9" t="s">
        <v>499</v>
      </c>
      <c r="C1" s="9"/>
      <c r="D1" s="9"/>
      <c r="E1" s="9"/>
      <c r="F1" s="9"/>
      <c r="G1" s="9"/>
    </row>
    <row r="2" spans="1:7" customFormat="1" x14ac:dyDescent="0.25">
      <c r="C2" s="52" t="s">
        <v>50</v>
      </c>
      <c r="D2" s="124" t="s">
        <v>205</v>
      </c>
      <c r="E2" s="124" t="s">
        <v>205</v>
      </c>
      <c r="F2" s="124" t="s">
        <v>205</v>
      </c>
    </row>
    <row r="3" spans="1:7" ht="32.1" customHeight="1" thickBot="1" x14ac:dyDescent="0.3">
      <c r="A3" s="13"/>
      <c r="B3" s="13" t="s">
        <v>6</v>
      </c>
      <c r="C3" s="51"/>
      <c r="D3" s="51"/>
      <c r="E3" s="51"/>
      <c r="F3" s="15"/>
    </row>
    <row r="4" spans="1:7" ht="15" customHeight="1" x14ac:dyDescent="0.25">
      <c r="C4"/>
      <c r="D4" s="163"/>
      <c r="E4" s="163"/>
    </row>
    <row r="5" spans="1:7" ht="24.95" customHeight="1" x14ac:dyDescent="0.25">
      <c r="B5" s="26" t="s">
        <v>0</v>
      </c>
      <c r="C5"/>
      <c r="D5" s="163"/>
      <c r="E5" s="163"/>
    </row>
    <row r="6" spans="1:7" ht="30.75" thickBot="1" x14ac:dyDescent="0.3">
      <c r="B6" s="14" t="s">
        <v>102</v>
      </c>
      <c r="C6" s="49"/>
      <c r="D6" s="101"/>
      <c r="E6" s="101"/>
    </row>
    <row r="7" spans="1:7" ht="15.75" thickBot="1" x14ac:dyDescent="0.3">
      <c r="B7" s="14" t="s">
        <v>103</v>
      </c>
      <c r="C7" s="48"/>
      <c r="D7" s="229"/>
      <c r="E7" s="229"/>
    </row>
    <row r="8" spans="1:7" x14ac:dyDescent="0.25">
      <c r="B8" s="2"/>
      <c r="C8"/>
      <c r="D8" s="163"/>
      <c r="E8" s="163"/>
    </row>
    <row r="9" spans="1:7" ht="24.95" customHeight="1" x14ac:dyDescent="0.25">
      <c r="B9" s="26" t="s">
        <v>1</v>
      </c>
      <c r="C9"/>
      <c r="D9" s="163"/>
      <c r="E9" s="163"/>
    </row>
    <row r="10" spans="1:7" ht="30.75" thickBot="1" x14ac:dyDescent="0.3">
      <c r="B10" s="14" t="s">
        <v>81</v>
      </c>
      <c r="C10" s="49"/>
      <c r="D10" s="101"/>
      <c r="E10" s="101"/>
    </row>
    <row r="11" spans="1:7" ht="15.75" thickBot="1" x14ac:dyDescent="0.3">
      <c r="B11" s="14" t="s">
        <v>2</v>
      </c>
      <c r="C11" s="48"/>
      <c r="D11" s="229"/>
      <c r="E11" s="229"/>
    </row>
    <row r="12" spans="1:7" ht="15.75" thickBot="1" x14ac:dyDescent="0.3">
      <c r="B12" s="14" t="s">
        <v>104</v>
      </c>
      <c r="C12" s="48"/>
      <c r="D12" s="229"/>
      <c r="E12" s="229"/>
    </row>
    <row r="13" spans="1:7" x14ac:dyDescent="0.25">
      <c r="B13" s="2"/>
      <c r="C13"/>
      <c r="D13" s="163"/>
      <c r="E13" s="163"/>
    </row>
    <row r="14" spans="1:7" ht="24.95" customHeight="1" x14ac:dyDescent="0.25">
      <c r="B14" s="26" t="s">
        <v>3</v>
      </c>
      <c r="C14"/>
      <c r="D14" s="163"/>
      <c r="E14" s="163"/>
    </row>
    <row r="15" spans="1:7" ht="30.75" thickBot="1" x14ac:dyDescent="0.3">
      <c r="B15" s="14" t="s">
        <v>82</v>
      </c>
      <c r="C15" s="49"/>
      <c r="D15" s="101"/>
      <c r="E15" s="101"/>
    </row>
    <row r="16" spans="1:7" ht="15.75" thickBot="1" x14ac:dyDescent="0.3">
      <c r="B16" s="14" t="s">
        <v>4</v>
      </c>
      <c r="C16" s="48"/>
      <c r="D16" s="229"/>
      <c r="E16" s="229"/>
    </row>
    <row r="17" spans="1:6" ht="15.75" thickBot="1" x14ac:dyDescent="0.3">
      <c r="B17" s="14" t="s">
        <v>5</v>
      </c>
      <c r="C17" s="48"/>
      <c r="D17" s="229"/>
      <c r="E17" s="229"/>
    </row>
    <row r="18" spans="1:6" ht="15" customHeight="1" x14ac:dyDescent="0.25">
      <c r="B18" s="36"/>
      <c r="C18"/>
      <c r="D18" s="163"/>
      <c r="E18" s="163"/>
    </row>
    <row r="19" spans="1:6" ht="32.1" customHeight="1" thickBot="1" x14ac:dyDescent="0.3">
      <c r="A19" s="13"/>
      <c r="B19" s="13" t="s">
        <v>31</v>
      </c>
      <c r="C19" s="51"/>
      <c r="D19" s="51"/>
      <c r="E19" s="51"/>
      <c r="F19" s="15"/>
    </row>
    <row r="20" spans="1:6" ht="15" customHeight="1" x14ac:dyDescent="0.25">
      <c r="C20"/>
      <c r="D20" s="163"/>
      <c r="E20" s="163"/>
    </row>
    <row r="21" spans="1:6" ht="24.95" customHeight="1" x14ac:dyDescent="0.25">
      <c r="B21" s="26" t="s">
        <v>32</v>
      </c>
      <c r="C21"/>
      <c r="D21" s="163"/>
      <c r="E21" s="163"/>
    </row>
    <row r="22" spans="1:6" ht="45.75" thickBot="1" x14ac:dyDescent="0.3">
      <c r="B22" s="14" t="s">
        <v>83</v>
      </c>
      <c r="C22" s="49"/>
      <c r="D22" s="101"/>
      <c r="E22" s="101"/>
    </row>
    <row r="23" spans="1:6" ht="15.75" thickBot="1" x14ac:dyDescent="0.3">
      <c r="B23" s="14" t="s">
        <v>33</v>
      </c>
      <c r="C23" s="48"/>
      <c r="D23" s="229"/>
      <c r="E23" s="229"/>
    </row>
    <row r="24" spans="1:6" ht="15" customHeight="1" x14ac:dyDescent="0.25">
      <c r="B24" s="2"/>
      <c r="C24"/>
      <c r="D24" s="163"/>
      <c r="E24" s="163"/>
    </row>
    <row r="25" spans="1:6" ht="24.95" customHeight="1" x14ac:dyDescent="0.25">
      <c r="B25" s="26" t="s">
        <v>34</v>
      </c>
      <c r="C25"/>
      <c r="D25" s="163"/>
      <c r="E25" s="163"/>
    </row>
    <row r="26" spans="1:6" ht="30.75" thickBot="1" x14ac:dyDescent="0.3">
      <c r="B26" s="14" t="s">
        <v>84</v>
      </c>
      <c r="C26" s="49"/>
      <c r="D26" s="101"/>
      <c r="E26" s="101"/>
    </row>
    <row r="27" spans="1:6" ht="15.75" thickBot="1" x14ac:dyDescent="0.3">
      <c r="B27" s="14" t="s">
        <v>35</v>
      </c>
      <c r="C27" s="48"/>
      <c r="D27" s="229"/>
      <c r="E27" s="229"/>
    </row>
    <row r="28" spans="1:6" ht="30.75" thickBot="1" x14ac:dyDescent="0.3">
      <c r="B28" s="14" t="s">
        <v>36</v>
      </c>
      <c r="C28" s="48"/>
      <c r="D28" s="229"/>
      <c r="E28" s="229"/>
    </row>
    <row r="29" spans="1:6" ht="15" customHeight="1" x14ac:dyDescent="0.25">
      <c r="B29" s="2"/>
      <c r="C29"/>
      <c r="D29" s="163"/>
      <c r="E29" s="163"/>
    </row>
    <row r="30" spans="1:6" ht="24.95" customHeight="1" x14ac:dyDescent="0.25">
      <c r="B30" s="26" t="s">
        <v>37</v>
      </c>
      <c r="C30"/>
      <c r="D30" s="163"/>
      <c r="E30" s="163"/>
    </row>
    <row r="31" spans="1:6" ht="30.75" thickBot="1" x14ac:dyDescent="0.3">
      <c r="B31" s="14" t="s">
        <v>105</v>
      </c>
      <c r="C31" s="49"/>
      <c r="D31" s="101"/>
      <c r="E31" s="101"/>
    </row>
    <row r="32" spans="1:6" ht="15.75" thickBot="1" x14ac:dyDescent="0.3">
      <c r="B32" s="14" t="s">
        <v>38</v>
      </c>
      <c r="C32" s="48"/>
      <c r="D32" s="229"/>
      <c r="E32" s="229"/>
    </row>
    <row r="33" spans="1:6" ht="30.75" thickBot="1" x14ac:dyDescent="0.3">
      <c r="B33" s="14" t="s">
        <v>39</v>
      </c>
      <c r="C33" s="48"/>
      <c r="D33" s="229"/>
      <c r="E33" s="229"/>
    </row>
    <row r="34" spans="1:6" ht="24.95" customHeight="1" x14ac:dyDescent="0.25">
      <c r="B34" s="36"/>
      <c r="C34"/>
      <c r="D34" s="163"/>
      <c r="E34" s="163"/>
    </row>
    <row r="35" spans="1:6" ht="32.1" customHeight="1" x14ac:dyDescent="0.25">
      <c r="C35"/>
      <c r="D35" s="163"/>
      <c r="E35" s="163"/>
    </row>
    <row r="36" spans="1:6" ht="32.1" customHeight="1" thickBot="1" x14ac:dyDescent="0.3">
      <c r="A36" s="13"/>
      <c r="B36" s="13" t="s">
        <v>40</v>
      </c>
      <c r="C36" s="51"/>
      <c r="D36" s="51"/>
      <c r="E36" s="51"/>
      <c r="F36" s="15"/>
    </row>
    <row r="37" spans="1:6" ht="15" customHeight="1" x14ac:dyDescent="0.25">
      <c r="C37"/>
      <c r="D37" s="163"/>
      <c r="E37" s="163"/>
    </row>
    <row r="38" spans="1:6" ht="24.95" customHeight="1" x14ac:dyDescent="0.25">
      <c r="B38" s="26" t="s">
        <v>41</v>
      </c>
      <c r="C38"/>
      <c r="D38" s="163"/>
      <c r="E38" s="163"/>
    </row>
    <row r="39" spans="1:6" ht="45.75" customHeight="1" thickBot="1" x14ac:dyDescent="0.3">
      <c r="B39" s="14" t="s">
        <v>44</v>
      </c>
      <c r="C39" s="48"/>
      <c r="D39" s="229"/>
      <c r="E39" s="229"/>
    </row>
    <row r="40" spans="1:6" ht="15" customHeight="1" x14ac:dyDescent="0.25">
      <c r="B40" s="2"/>
      <c r="C40"/>
      <c r="D40" s="163"/>
      <c r="E40" s="163"/>
    </row>
    <row r="41" spans="1:6" ht="24.95" customHeight="1" x14ac:dyDescent="0.25">
      <c r="B41" s="26" t="s">
        <v>42</v>
      </c>
      <c r="C41"/>
      <c r="D41" s="163"/>
      <c r="E41" s="163"/>
    </row>
    <row r="42" spans="1:6" ht="15.75" thickBot="1" x14ac:dyDescent="0.3">
      <c r="B42" s="14" t="s">
        <v>35</v>
      </c>
      <c r="C42" s="48"/>
      <c r="D42" s="229"/>
      <c r="E42" s="229"/>
    </row>
    <row r="43" spans="1:6" ht="30.75" thickBot="1" x14ac:dyDescent="0.3">
      <c r="B43" s="14" t="s">
        <v>47</v>
      </c>
      <c r="C43" s="48"/>
      <c r="D43" s="229"/>
      <c r="E43" s="229"/>
    </row>
    <row r="44" spans="1:6" ht="15" customHeight="1" x14ac:dyDescent="0.25">
      <c r="B44" s="2"/>
      <c r="C44"/>
      <c r="D44" s="163"/>
      <c r="E44" s="163"/>
    </row>
    <row r="45" spans="1:6" ht="24.95" customHeight="1" x14ac:dyDescent="0.25">
      <c r="B45" s="26" t="s">
        <v>43</v>
      </c>
      <c r="C45"/>
      <c r="D45" s="163"/>
      <c r="E45" s="163"/>
    </row>
    <row r="46" spans="1:6" ht="30.75" thickBot="1" x14ac:dyDescent="0.3">
      <c r="B46" s="14" t="s">
        <v>45</v>
      </c>
      <c r="C46" s="48"/>
      <c r="D46" s="229"/>
      <c r="E46" s="229"/>
    </row>
    <row r="47" spans="1:6" ht="30.75" thickBot="1" x14ac:dyDescent="0.3">
      <c r="B47" s="14" t="s">
        <v>46</v>
      </c>
      <c r="C47" s="48"/>
      <c r="D47" s="229"/>
      <c r="E47" s="229"/>
    </row>
  </sheetData>
  <hyperlinks>
    <hyperlink ref="A1" location="Cover!A1" display="&lt;&lt; Back" xr:uid="{00000000-0004-0000-1900-000000000000}"/>
  </hyperlinks>
  <pageMargins left="0.7" right="0.7" top="0.75" bottom="0.75" header="0.3" footer="0.3"/>
  <pageSetup paperSize="9" scale="82"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4" tint="0.59999389629810485"/>
  </sheetPr>
  <dimension ref="A1:I82"/>
  <sheetViews>
    <sheetView zoomScale="85" zoomScaleNormal="85" workbookViewId="0"/>
  </sheetViews>
  <sheetFormatPr defaultColWidth="25.7109375" defaultRowHeight="15" x14ac:dyDescent="0.25"/>
  <cols>
    <col min="1" max="1" width="2.7109375" style="6" customWidth="1"/>
    <col min="2" max="2" width="61.140625" style="6" customWidth="1"/>
    <col min="3" max="3" width="21.28515625" style="6" customWidth="1"/>
    <col min="4" max="4" width="2.7109375" style="6" customWidth="1"/>
    <col min="5" max="16384" width="25.7109375" style="6"/>
  </cols>
  <sheetData>
    <row r="1" spans="1:9" ht="39.950000000000003" customHeight="1" x14ac:dyDescent="0.25">
      <c r="A1" s="28" t="s">
        <v>85</v>
      </c>
      <c r="B1" s="394" t="s">
        <v>485</v>
      </c>
      <c r="I1" s="82"/>
    </row>
    <row r="2" spans="1:9" ht="20.100000000000001" customHeight="1" thickBot="1" x14ac:dyDescent="0.3">
      <c r="A2" s="38"/>
      <c r="B2" s="133" t="s">
        <v>7</v>
      </c>
      <c r="C2" s="38"/>
      <c r="D2" s="38"/>
      <c r="I2" s="82"/>
    </row>
    <row r="3" spans="1:9" s="7" customFormat="1" ht="20.100000000000001" customHeight="1" x14ac:dyDescent="0.25">
      <c r="A3" s="37"/>
      <c r="B3" s="20" t="s">
        <v>51</v>
      </c>
      <c r="C3" s="19"/>
      <c r="D3" s="37"/>
      <c r="I3" s="82"/>
    </row>
    <row r="4" spans="1:9" s="8" customFormat="1" ht="15" customHeight="1" thickBot="1" x14ac:dyDescent="0.3">
      <c r="A4" s="21"/>
      <c r="B4" s="11" t="s">
        <v>52</v>
      </c>
      <c r="C4" s="101">
        <v>0</v>
      </c>
      <c r="D4" s="21"/>
      <c r="E4" s="395" t="s">
        <v>293</v>
      </c>
      <c r="I4" s="82"/>
    </row>
    <row r="5" spans="1:9" s="8" customFormat="1" ht="15.75" thickBot="1" x14ac:dyDescent="0.3">
      <c r="A5" s="21"/>
      <c r="B5" s="96" t="s">
        <v>53</v>
      </c>
      <c r="C5" s="109">
        <f>C4</f>
        <v>0</v>
      </c>
      <c r="D5" s="21"/>
      <c r="E5" s="395" t="s">
        <v>198</v>
      </c>
      <c r="I5" s="82"/>
    </row>
    <row r="6" spans="1:9" ht="8.1" customHeight="1" x14ac:dyDescent="0.25">
      <c r="A6" s="19"/>
      <c r="B6" s="3"/>
      <c r="C6" s="19"/>
      <c r="D6" s="19"/>
      <c r="E6" s="103"/>
      <c r="I6" s="82"/>
    </row>
    <row r="7" spans="1:9" ht="20.100000000000001" customHeight="1" x14ac:dyDescent="0.25">
      <c r="A7" s="19"/>
      <c r="B7" s="20" t="s">
        <v>336</v>
      </c>
      <c r="C7" s="19"/>
      <c r="D7" s="19"/>
      <c r="E7" s="103"/>
      <c r="I7" s="82"/>
    </row>
    <row r="8" spans="1:9" ht="15.75" thickBot="1" x14ac:dyDescent="0.3">
      <c r="A8" s="19"/>
      <c r="B8" s="104" t="s">
        <v>147</v>
      </c>
      <c r="C8" s="105">
        <v>0</v>
      </c>
      <c r="D8" s="19"/>
      <c r="E8" s="395" t="s">
        <v>293</v>
      </c>
      <c r="I8" s="82"/>
    </row>
    <row r="9" spans="1:9" ht="15.75" thickBot="1" x14ac:dyDescent="0.3">
      <c r="A9" s="19"/>
      <c r="B9" s="177" t="s">
        <v>15</v>
      </c>
      <c r="C9" s="178"/>
      <c r="D9" s="19"/>
      <c r="E9" s="103"/>
      <c r="I9" s="82"/>
    </row>
    <row r="10" spans="1:9" ht="15.75" thickBot="1" x14ac:dyDescent="0.3">
      <c r="A10" s="19"/>
      <c r="B10" s="104" t="s">
        <v>123</v>
      </c>
      <c r="C10" s="105">
        <v>0</v>
      </c>
      <c r="D10" s="19"/>
      <c r="E10" s="395" t="s">
        <v>293</v>
      </c>
      <c r="I10" s="82"/>
    </row>
    <row r="11" spans="1:9" ht="15.75" thickBot="1" x14ac:dyDescent="0.3">
      <c r="A11" s="19"/>
      <c r="B11" s="104" t="s">
        <v>124</v>
      </c>
      <c r="C11" s="105">
        <v>0</v>
      </c>
      <c r="D11" s="19"/>
      <c r="E11" s="395" t="s">
        <v>293</v>
      </c>
      <c r="I11" s="82"/>
    </row>
    <row r="12" spans="1:9" ht="15.75" thickBot="1" x14ac:dyDescent="0.3">
      <c r="A12" s="19"/>
      <c r="B12" s="95" t="s">
        <v>337</v>
      </c>
      <c r="C12" s="109">
        <f>SUM(C8:C11)</f>
        <v>0</v>
      </c>
      <c r="D12" s="19"/>
      <c r="E12" s="396" t="s">
        <v>198</v>
      </c>
      <c r="I12" s="82"/>
    </row>
    <row r="13" spans="1:9" ht="8.1" customHeight="1" x14ac:dyDescent="0.25">
      <c r="A13" s="19"/>
      <c r="B13" s="3"/>
      <c r="C13" s="19"/>
      <c r="D13" s="19"/>
      <c r="E13" s="103"/>
      <c r="I13" s="82"/>
    </row>
    <row r="14" spans="1:9" ht="15.75" thickBot="1" x14ac:dyDescent="0.3">
      <c r="A14" s="19"/>
      <c r="B14" s="123" t="s">
        <v>338</v>
      </c>
      <c r="C14" s="110">
        <f>C5+C12</f>
        <v>0</v>
      </c>
      <c r="D14" s="19"/>
      <c r="E14" s="396" t="s">
        <v>198</v>
      </c>
      <c r="I14" s="82"/>
    </row>
    <row r="15" spans="1:9" ht="13.5" customHeight="1" x14ac:dyDescent="0.25">
      <c r="A15" s="19"/>
      <c r="B15" s="19"/>
      <c r="C15" s="19" t="s">
        <v>22</v>
      </c>
      <c r="D15" s="19"/>
      <c r="E15" s="103"/>
      <c r="I15" s="82"/>
    </row>
    <row r="16" spans="1:9" ht="15.75" customHeight="1" x14ac:dyDescent="0.25">
      <c r="A16" s="19"/>
      <c r="B16" s="23" t="s">
        <v>422</v>
      </c>
      <c r="C16" s="19"/>
      <c r="D16" s="19"/>
      <c r="E16" s="103"/>
      <c r="I16" s="82"/>
    </row>
    <row r="17" spans="1:9" ht="16.5" customHeight="1" thickBot="1" x14ac:dyDescent="0.3">
      <c r="A17" s="19"/>
      <c r="B17" s="104" t="s">
        <v>787</v>
      </c>
      <c r="C17" s="105">
        <v>0</v>
      </c>
      <c r="D17" s="19"/>
      <c r="E17" s="395" t="s">
        <v>293</v>
      </c>
      <c r="I17" s="82"/>
    </row>
    <row r="18" spans="1:9" ht="16.5" customHeight="1" thickBot="1" x14ac:dyDescent="0.3">
      <c r="A18" s="19"/>
      <c r="B18" s="104" t="s">
        <v>788</v>
      </c>
      <c r="C18" s="105">
        <v>0</v>
      </c>
      <c r="D18" s="19"/>
      <c r="E18" s="395" t="s">
        <v>293</v>
      </c>
      <c r="I18" s="82"/>
    </row>
    <row r="19" spans="1:9" ht="16.5" customHeight="1" thickBot="1" x14ac:dyDescent="0.3">
      <c r="A19" s="19"/>
      <c r="B19" s="104" t="s">
        <v>783</v>
      </c>
      <c r="C19" s="105">
        <v>0</v>
      </c>
      <c r="D19" s="213"/>
      <c r="E19" s="395" t="s">
        <v>293</v>
      </c>
      <c r="F19" s="103"/>
      <c r="I19" s="82"/>
    </row>
    <row r="20" spans="1:9" ht="16.5" customHeight="1" thickBot="1" x14ac:dyDescent="0.3">
      <c r="A20" s="19"/>
      <c r="B20" s="104" t="s">
        <v>344</v>
      </c>
      <c r="C20" s="105">
        <v>0</v>
      </c>
      <c r="D20" s="19"/>
      <c r="E20" s="395" t="s">
        <v>293</v>
      </c>
      <c r="I20" s="82"/>
    </row>
    <row r="21" spans="1:9" ht="16.5" customHeight="1" thickBot="1" x14ac:dyDescent="0.3">
      <c r="A21" s="19"/>
      <c r="B21" s="104" t="s">
        <v>423</v>
      </c>
      <c r="C21" s="105">
        <v>0</v>
      </c>
      <c r="D21" s="19"/>
      <c r="E21" s="395" t="s">
        <v>293</v>
      </c>
      <c r="I21" s="82"/>
    </row>
    <row r="22" spans="1:9" ht="16.5" customHeight="1" thickBot="1" x14ac:dyDescent="0.3">
      <c r="A22" s="19"/>
      <c r="B22" s="104" t="s">
        <v>424</v>
      </c>
      <c r="C22" s="105">
        <v>0</v>
      </c>
      <c r="D22" s="19"/>
      <c r="E22" s="395" t="s">
        <v>293</v>
      </c>
      <c r="I22" s="82"/>
    </row>
    <row r="23" spans="1:9" ht="16.5" customHeight="1" thickBot="1" x14ac:dyDescent="0.3">
      <c r="A23" s="19"/>
      <c r="B23" s="104" t="s">
        <v>743</v>
      </c>
      <c r="C23" s="107">
        <v>0</v>
      </c>
      <c r="D23" s="19"/>
      <c r="E23" s="395" t="s">
        <v>293</v>
      </c>
      <c r="I23" s="82"/>
    </row>
    <row r="24" spans="1:9" ht="16.5" customHeight="1" thickBot="1" x14ac:dyDescent="0.3">
      <c r="A24" s="19"/>
      <c r="B24" s="104" t="s">
        <v>432</v>
      </c>
      <c r="C24" s="107">
        <v>0</v>
      </c>
      <c r="D24" s="19"/>
      <c r="E24" s="395" t="s">
        <v>293</v>
      </c>
      <c r="I24" s="82"/>
    </row>
    <row r="25" spans="1:9" ht="16.5" customHeight="1" thickBot="1" x14ac:dyDescent="0.3">
      <c r="A25" s="19"/>
      <c r="B25" s="104" t="s">
        <v>425</v>
      </c>
      <c r="C25" s="247">
        <v>0</v>
      </c>
      <c r="D25" s="19"/>
      <c r="E25" s="395" t="s">
        <v>293</v>
      </c>
      <c r="I25" s="82"/>
    </row>
    <row r="26" spans="1:9" ht="10.5" customHeight="1" thickBot="1" x14ac:dyDescent="0.3">
      <c r="A26" s="19"/>
      <c r="B26" s="4"/>
      <c r="C26" s="226"/>
      <c r="D26" s="19"/>
      <c r="E26" s="103"/>
      <c r="I26" s="82"/>
    </row>
    <row r="27" spans="1:9" ht="15" customHeight="1" thickBot="1" x14ac:dyDescent="0.3">
      <c r="A27" s="19"/>
      <c r="B27" s="123" t="s">
        <v>426</v>
      </c>
      <c r="C27" s="110">
        <f>SUM(C17:C26)</f>
        <v>0</v>
      </c>
      <c r="D27" s="19"/>
      <c r="E27" s="396" t="s">
        <v>198</v>
      </c>
      <c r="I27" s="82"/>
    </row>
    <row r="28" spans="1:9" ht="15.75" customHeight="1" x14ac:dyDescent="0.25">
      <c r="A28" s="19"/>
      <c r="B28" s="152"/>
      <c r="C28" s="127"/>
      <c r="D28" s="19"/>
      <c r="E28" s="396"/>
      <c r="I28" s="82"/>
    </row>
    <row r="29" spans="1:9" ht="9.75" customHeight="1" x14ac:dyDescent="0.25">
      <c r="A29" s="19"/>
      <c r="B29" s="19"/>
      <c r="C29" s="226"/>
      <c r="D29" s="19"/>
      <c r="E29" s="103"/>
      <c r="I29" s="82"/>
    </row>
    <row r="30" spans="1:9" ht="14.25" customHeight="1" thickBot="1" x14ac:dyDescent="0.3">
      <c r="A30" s="19"/>
      <c r="B30" s="123" t="s">
        <v>199</v>
      </c>
      <c r="C30" s="110">
        <f>C14+C27</f>
        <v>0</v>
      </c>
      <c r="D30" s="19"/>
      <c r="E30" s="396" t="s">
        <v>198</v>
      </c>
      <c r="I30" s="82"/>
    </row>
    <row r="31" spans="1:9" ht="13.5" customHeight="1" x14ac:dyDescent="0.25">
      <c r="A31" s="19"/>
      <c r="B31" s="19"/>
      <c r="C31" s="19"/>
      <c r="D31" s="19"/>
      <c r="E31" s="103"/>
      <c r="I31" s="82"/>
    </row>
    <row r="32" spans="1:9" ht="13.5" customHeight="1" x14ac:dyDescent="0.25">
      <c r="A32" s="19"/>
      <c r="B32" s="19"/>
      <c r="C32" s="19"/>
      <c r="D32" s="19"/>
      <c r="E32" s="103"/>
      <c r="I32" s="82"/>
    </row>
    <row r="33" spans="1:9" ht="20.100000000000001" customHeight="1" thickBot="1" x14ac:dyDescent="0.3">
      <c r="A33" s="38"/>
      <c r="B33" s="133" t="s">
        <v>10</v>
      </c>
      <c r="C33" s="38" t="s">
        <v>22</v>
      </c>
      <c r="D33" s="38"/>
      <c r="E33" s="103"/>
      <c r="G33" s="53"/>
      <c r="I33" s="82"/>
    </row>
    <row r="34" spans="1:9" ht="15" customHeight="1" thickBot="1" x14ac:dyDescent="0.3">
      <c r="A34" s="19"/>
      <c r="B34" s="104" t="s">
        <v>260</v>
      </c>
      <c r="C34" s="105">
        <v>0</v>
      </c>
      <c r="D34" s="19"/>
      <c r="E34" s="395" t="s">
        <v>293</v>
      </c>
      <c r="G34" s="53"/>
      <c r="I34" s="82"/>
    </row>
    <row r="35" spans="1:9" ht="15" customHeight="1" thickBot="1" x14ac:dyDescent="0.3">
      <c r="A35" s="19"/>
      <c r="B35" s="104" t="s">
        <v>20</v>
      </c>
      <c r="C35" s="105">
        <f>-'AP (Non-Current Assets)'!D21-'AP (Non-Current Assets)'!D44</f>
        <v>0</v>
      </c>
      <c r="D35" s="19"/>
      <c r="E35" s="395" t="s">
        <v>293</v>
      </c>
      <c r="G35" s="53"/>
      <c r="I35" s="82"/>
    </row>
    <row r="36" spans="1:9" ht="15" customHeight="1" thickBot="1" x14ac:dyDescent="0.3">
      <c r="A36" s="19"/>
      <c r="B36" s="104" t="s">
        <v>742</v>
      </c>
      <c r="C36" s="105">
        <f>-'AP (Non-Current Assets)'!D33</f>
        <v>0</v>
      </c>
      <c r="D36" s="19"/>
      <c r="E36" s="395" t="s">
        <v>293</v>
      </c>
      <c r="G36" s="53"/>
      <c r="I36" s="82"/>
    </row>
    <row r="37" spans="1:9" ht="15" customHeight="1" thickBot="1" x14ac:dyDescent="0.3">
      <c r="A37" s="19"/>
      <c r="B37" s="104" t="s">
        <v>21</v>
      </c>
      <c r="C37" s="105">
        <f>-'AP (Non-Current Assets)'!D55-'AP (Non-Current Assets)'!D66-'AP (Non-Current Assets)'!D77</f>
        <v>0</v>
      </c>
      <c r="D37" s="19"/>
      <c r="E37" s="395" t="s">
        <v>293</v>
      </c>
      <c r="G37" s="53"/>
      <c r="I37" s="82"/>
    </row>
    <row r="38" spans="1:9" ht="15" customHeight="1" thickBot="1" x14ac:dyDescent="0.3">
      <c r="A38" s="19"/>
      <c r="B38" s="177" t="s">
        <v>737</v>
      </c>
      <c r="C38" s="178" t="s">
        <v>59</v>
      </c>
      <c r="D38" s="19"/>
      <c r="E38" s="103"/>
      <c r="G38" s="53"/>
      <c r="I38" s="82"/>
    </row>
    <row r="39" spans="1:9" ht="15" customHeight="1" thickBot="1" x14ac:dyDescent="0.3">
      <c r="A39" s="19"/>
      <c r="B39" s="104" t="s">
        <v>123</v>
      </c>
      <c r="C39" s="105">
        <v>0</v>
      </c>
      <c r="D39" s="19"/>
      <c r="E39" s="395" t="s">
        <v>293</v>
      </c>
      <c r="G39" s="53"/>
      <c r="I39" s="82"/>
    </row>
    <row r="40" spans="1:9" ht="15" customHeight="1" thickBot="1" x14ac:dyDescent="0.3">
      <c r="A40" s="19"/>
      <c r="B40" s="104" t="s">
        <v>124</v>
      </c>
      <c r="C40" s="105">
        <v>0</v>
      </c>
      <c r="D40" s="19"/>
      <c r="E40" s="395" t="s">
        <v>293</v>
      </c>
      <c r="G40" s="53"/>
      <c r="I40" s="82"/>
    </row>
    <row r="41" spans="1:9" ht="15" customHeight="1" thickBot="1" x14ac:dyDescent="0.3">
      <c r="A41" s="19"/>
      <c r="B41" s="177" t="s">
        <v>19</v>
      </c>
      <c r="C41" s="178"/>
      <c r="D41" s="19"/>
      <c r="E41" s="103"/>
      <c r="G41" s="53"/>
      <c r="I41" s="82"/>
    </row>
    <row r="42" spans="1:9" ht="15" customHeight="1" thickBot="1" x14ac:dyDescent="0.3">
      <c r="A42" s="19"/>
      <c r="B42" s="104" t="s">
        <v>123</v>
      </c>
      <c r="C42" s="105">
        <v>0</v>
      </c>
      <c r="D42" s="19"/>
      <c r="E42" s="395" t="s">
        <v>293</v>
      </c>
      <c r="G42" s="53"/>
      <c r="I42" s="82"/>
    </row>
    <row r="43" spans="1:9" ht="15" customHeight="1" thickBot="1" x14ac:dyDescent="0.3">
      <c r="A43" s="19"/>
      <c r="B43" s="104" t="s">
        <v>124</v>
      </c>
      <c r="C43" s="105">
        <v>0</v>
      </c>
      <c r="D43" s="19"/>
      <c r="E43" s="395" t="s">
        <v>293</v>
      </c>
      <c r="G43" s="53"/>
      <c r="I43" s="82"/>
    </row>
    <row r="44" spans="1:9" ht="15" customHeight="1" thickBot="1" x14ac:dyDescent="0.3">
      <c r="A44" s="19"/>
      <c r="B44" s="177" t="s">
        <v>148</v>
      </c>
      <c r="C44" s="178"/>
      <c r="D44" s="19"/>
      <c r="E44" s="103"/>
      <c r="G44" s="53"/>
      <c r="I44" s="82"/>
    </row>
    <row r="45" spans="1:9" ht="15" customHeight="1" thickBot="1" x14ac:dyDescent="0.3">
      <c r="A45" s="19"/>
      <c r="B45" s="104" t="s">
        <v>123</v>
      </c>
      <c r="C45" s="105">
        <v>0</v>
      </c>
      <c r="D45" s="19"/>
      <c r="E45" s="395" t="s">
        <v>293</v>
      </c>
      <c r="G45" s="53"/>
      <c r="I45" s="82"/>
    </row>
    <row r="46" spans="1:9" ht="15" customHeight="1" thickBot="1" x14ac:dyDescent="0.3">
      <c r="A46" s="19"/>
      <c r="B46" s="104" t="s">
        <v>124</v>
      </c>
      <c r="C46" s="105">
        <v>0</v>
      </c>
      <c r="D46" s="19"/>
      <c r="E46" s="395" t="s">
        <v>293</v>
      </c>
      <c r="G46" s="53"/>
      <c r="I46" s="82"/>
    </row>
    <row r="47" spans="1:9" ht="15" customHeight="1" thickBot="1" x14ac:dyDescent="0.3">
      <c r="A47" s="19"/>
      <c r="B47" s="177" t="s">
        <v>741</v>
      </c>
      <c r="C47" s="105">
        <v>0</v>
      </c>
      <c r="D47" s="19"/>
      <c r="E47" s="395" t="s">
        <v>293</v>
      </c>
      <c r="G47" s="53"/>
      <c r="I47" s="82"/>
    </row>
    <row r="48" spans="1:9" ht="15" customHeight="1" thickBot="1" x14ac:dyDescent="0.3">
      <c r="A48" s="19"/>
      <c r="B48" s="104" t="s">
        <v>17</v>
      </c>
      <c r="C48" s="49">
        <v>0</v>
      </c>
      <c r="D48" s="19"/>
      <c r="E48" s="395" t="s">
        <v>293</v>
      </c>
      <c r="G48" s="53"/>
      <c r="I48" s="82"/>
    </row>
    <row r="49" spans="1:9" ht="8.1" customHeight="1" x14ac:dyDescent="0.25">
      <c r="A49" s="19"/>
      <c r="B49" s="143"/>
      <c r="C49" s="21"/>
      <c r="D49" s="19"/>
      <c r="E49" s="103"/>
      <c r="G49" s="53"/>
      <c r="I49" s="82"/>
    </row>
    <row r="50" spans="1:9" ht="15" customHeight="1" thickBot="1" x14ac:dyDescent="0.3">
      <c r="A50" s="19"/>
      <c r="B50" s="123" t="s">
        <v>340</v>
      </c>
      <c r="C50" s="102">
        <f>SUM(C34:C49)</f>
        <v>0</v>
      </c>
      <c r="D50" s="19"/>
      <c r="E50" s="396" t="s">
        <v>198</v>
      </c>
      <c r="G50" s="53"/>
      <c r="I50" s="82"/>
    </row>
    <row r="51" spans="1:9" ht="15" customHeight="1" x14ac:dyDescent="0.25">
      <c r="A51" s="19"/>
      <c r="B51" s="152"/>
      <c r="C51" s="127"/>
      <c r="D51" s="19"/>
      <c r="E51" s="396"/>
      <c r="G51" s="53"/>
      <c r="I51" s="82"/>
    </row>
    <row r="52" spans="1:9" ht="15" customHeight="1" x14ac:dyDescent="0.25">
      <c r="A52" s="19"/>
      <c r="B52" s="23" t="s">
        <v>427</v>
      </c>
      <c r="C52" s="19"/>
      <c r="D52" s="19"/>
      <c r="E52" s="103"/>
      <c r="G52" s="53"/>
      <c r="I52" s="82"/>
    </row>
    <row r="53" spans="1:9" ht="15" customHeight="1" thickBot="1" x14ac:dyDescent="0.3">
      <c r="A53" s="19"/>
      <c r="B53" s="104" t="s">
        <v>777</v>
      </c>
      <c r="C53" s="105">
        <v>0</v>
      </c>
      <c r="D53" s="19"/>
      <c r="E53" s="395" t="s">
        <v>293</v>
      </c>
      <c r="G53" s="53"/>
      <c r="I53" s="82"/>
    </row>
    <row r="54" spans="1:9" ht="15" customHeight="1" thickBot="1" x14ac:dyDescent="0.3">
      <c r="A54" s="19"/>
      <c r="B54" s="104" t="s">
        <v>782</v>
      </c>
      <c r="C54" s="105">
        <v>0</v>
      </c>
      <c r="D54" s="213"/>
      <c r="E54" s="395" t="s">
        <v>293</v>
      </c>
      <c r="F54" s="103"/>
      <c r="G54" s="53"/>
      <c r="I54" s="82"/>
    </row>
    <row r="55" spans="1:9" ht="15" customHeight="1" thickBot="1" x14ac:dyDescent="0.3">
      <c r="A55" s="19"/>
      <c r="B55" s="104" t="s">
        <v>428</v>
      </c>
      <c r="C55" s="105">
        <v>0</v>
      </c>
      <c r="D55" s="19"/>
      <c r="E55" s="395" t="s">
        <v>293</v>
      </c>
      <c r="G55" s="53"/>
      <c r="I55" s="82"/>
    </row>
    <row r="56" spans="1:9" ht="15" customHeight="1" thickBot="1" x14ac:dyDescent="0.3">
      <c r="A56" s="19"/>
      <c r="B56" s="104" t="s">
        <v>429</v>
      </c>
      <c r="C56" s="105">
        <v>0</v>
      </c>
      <c r="D56" s="19"/>
      <c r="E56" s="395" t="s">
        <v>293</v>
      </c>
      <c r="G56" s="53"/>
      <c r="I56" s="82"/>
    </row>
    <row r="57" spans="1:9" ht="15" customHeight="1" thickBot="1" x14ac:dyDescent="0.3">
      <c r="A57" s="19"/>
      <c r="B57" s="104" t="s">
        <v>743</v>
      </c>
      <c r="C57" s="105">
        <v>0</v>
      </c>
      <c r="D57" s="19"/>
      <c r="E57" s="395" t="s">
        <v>293</v>
      </c>
      <c r="G57" s="53"/>
      <c r="I57" s="82"/>
    </row>
    <row r="58" spans="1:9" ht="15" customHeight="1" thickBot="1" x14ac:dyDescent="0.3">
      <c r="A58" s="19"/>
      <c r="B58" s="104" t="s">
        <v>433</v>
      </c>
      <c r="C58" s="105">
        <v>0</v>
      </c>
      <c r="D58" s="19"/>
      <c r="E58" s="395" t="s">
        <v>293</v>
      </c>
      <c r="G58" s="53"/>
      <c r="I58" s="82"/>
    </row>
    <row r="59" spans="1:9" ht="15" customHeight="1" thickBot="1" x14ac:dyDescent="0.3">
      <c r="A59" s="19"/>
      <c r="B59" s="4" t="s">
        <v>430</v>
      </c>
      <c r="C59" s="212">
        <v>0</v>
      </c>
      <c r="D59" s="19"/>
      <c r="E59" s="395" t="s">
        <v>293</v>
      </c>
      <c r="G59" s="53"/>
      <c r="I59" s="82"/>
    </row>
    <row r="60" spans="1:9" ht="15" customHeight="1" thickBot="1" x14ac:dyDescent="0.3">
      <c r="A60" s="19"/>
      <c r="B60" s="4"/>
      <c r="C60" s="226"/>
      <c r="D60" s="19"/>
      <c r="E60" s="103"/>
      <c r="G60" s="53"/>
      <c r="I60" s="82"/>
    </row>
    <row r="61" spans="1:9" ht="15" customHeight="1" thickBot="1" x14ac:dyDescent="0.3">
      <c r="A61" s="19"/>
      <c r="B61" s="123" t="s">
        <v>431</v>
      </c>
      <c r="C61" s="110">
        <f>SUM(C53:C59)</f>
        <v>0</v>
      </c>
      <c r="D61" s="19"/>
      <c r="E61" s="396" t="s">
        <v>198</v>
      </c>
      <c r="G61" s="53"/>
      <c r="I61" s="82"/>
    </row>
    <row r="62" spans="1:9" ht="15" customHeight="1" x14ac:dyDescent="0.25">
      <c r="A62" s="19"/>
      <c r="B62" s="152"/>
      <c r="C62" s="127"/>
      <c r="D62" s="19"/>
      <c r="E62" s="396"/>
      <c r="G62" s="53"/>
      <c r="I62" s="82"/>
    </row>
    <row r="63" spans="1:9" ht="15" customHeight="1" thickBot="1" x14ac:dyDescent="0.3">
      <c r="A63" s="19"/>
      <c r="B63" s="123" t="s">
        <v>216</v>
      </c>
      <c r="C63" s="110">
        <f>C50+C61</f>
        <v>0</v>
      </c>
      <c r="D63" s="19"/>
      <c r="E63" s="396" t="s">
        <v>198</v>
      </c>
      <c r="G63" s="53"/>
      <c r="I63" s="82"/>
    </row>
    <row r="64" spans="1:9" ht="8.1" customHeight="1" x14ac:dyDescent="0.25">
      <c r="A64" s="19"/>
      <c r="B64" s="19"/>
      <c r="C64" s="19" t="s">
        <v>22</v>
      </c>
      <c r="D64" s="19"/>
      <c r="E64" s="103"/>
      <c r="G64" s="53"/>
      <c r="I64" s="82"/>
    </row>
    <row r="65" spans="1:9" ht="20.100000000000001" customHeight="1" thickBot="1" x14ac:dyDescent="0.3">
      <c r="A65" s="38"/>
      <c r="B65" s="133" t="s">
        <v>339</v>
      </c>
      <c r="C65" s="132">
        <f>+C30-C63</f>
        <v>0</v>
      </c>
      <c r="D65" s="38"/>
      <c r="E65" s="396" t="s">
        <v>198</v>
      </c>
      <c r="G65" s="53"/>
      <c r="I65" s="82"/>
    </row>
    <row r="66" spans="1:9" ht="8.1" customHeight="1" x14ac:dyDescent="0.25">
      <c r="A66" s="22"/>
      <c r="B66" s="22"/>
      <c r="C66" s="19"/>
      <c r="D66" s="22"/>
      <c r="E66" s="103"/>
      <c r="G66" s="53"/>
      <c r="I66" s="82"/>
    </row>
    <row r="67" spans="1:9" ht="20.100000000000001" customHeight="1" x14ac:dyDescent="0.25">
      <c r="A67" s="19"/>
      <c r="B67" s="23" t="s">
        <v>54</v>
      </c>
      <c r="C67" s="19"/>
      <c r="D67" s="19"/>
      <c r="E67" s="103"/>
      <c r="G67" s="53"/>
      <c r="I67" s="82"/>
    </row>
    <row r="68" spans="1:9" ht="15" customHeight="1" thickBot="1" x14ac:dyDescent="0.3">
      <c r="A68" s="19"/>
      <c r="B68" s="104" t="s">
        <v>218</v>
      </c>
      <c r="C68" s="49">
        <v>0</v>
      </c>
      <c r="D68" s="19"/>
      <c r="E68" s="395" t="s">
        <v>293</v>
      </c>
      <c r="G68" s="53"/>
      <c r="I68" s="82"/>
    </row>
    <row r="69" spans="1:9" ht="8.1" customHeight="1" x14ac:dyDescent="0.25">
      <c r="A69" s="19"/>
      <c r="B69" s="19"/>
      <c r="C69" s="19" t="s">
        <v>22</v>
      </c>
      <c r="D69" s="19"/>
      <c r="E69" s="103"/>
      <c r="G69" s="53"/>
      <c r="I69" s="82"/>
    </row>
    <row r="70" spans="1:9" ht="20.100000000000001" customHeight="1" thickBot="1" x14ac:dyDescent="0.3">
      <c r="A70" s="38"/>
      <c r="B70" s="133" t="s">
        <v>774</v>
      </c>
      <c r="C70" s="132">
        <f>C65-C68</f>
        <v>0</v>
      </c>
      <c r="D70" s="38"/>
      <c r="E70" s="396" t="s">
        <v>198</v>
      </c>
      <c r="G70" s="53"/>
      <c r="I70" s="82"/>
    </row>
    <row r="71" spans="1:9" ht="8.1" customHeight="1" x14ac:dyDescent="0.25">
      <c r="A71" s="19"/>
      <c r="B71" s="19"/>
      <c r="C71" s="19" t="s">
        <v>22</v>
      </c>
      <c r="D71" s="19"/>
      <c r="E71" s="103"/>
      <c r="G71" s="53"/>
      <c r="I71" s="82"/>
    </row>
    <row r="72" spans="1:9" ht="15" customHeight="1" thickBot="1" x14ac:dyDescent="0.3">
      <c r="A72" s="19"/>
      <c r="B72" s="104" t="s">
        <v>784</v>
      </c>
      <c r="C72" s="107">
        <v>0</v>
      </c>
      <c r="D72" s="19"/>
      <c r="E72" s="395" t="s">
        <v>293</v>
      </c>
      <c r="G72" s="53"/>
      <c r="I72" s="82"/>
    </row>
    <row r="73" spans="1:9" ht="15" customHeight="1" thickBot="1" x14ac:dyDescent="0.3">
      <c r="A73" s="19"/>
      <c r="B73" s="4" t="s">
        <v>776</v>
      </c>
      <c r="C73" s="101">
        <v>0</v>
      </c>
      <c r="D73" s="19"/>
      <c r="E73" s="395" t="s">
        <v>293</v>
      </c>
      <c r="G73" s="53"/>
      <c r="I73" s="82"/>
    </row>
    <row r="74" spans="1:9" ht="20.100000000000001" customHeight="1" thickBot="1" x14ac:dyDescent="0.3">
      <c r="A74" s="38"/>
      <c r="B74" s="133" t="s">
        <v>775</v>
      </c>
      <c r="C74" s="132">
        <f>SUM(C72:C73)</f>
        <v>0</v>
      </c>
      <c r="D74" s="38"/>
      <c r="E74" s="396" t="s">
        <v>198</v>
      </c>
      <c r="G74" s="53"/>
      <c r="I74" s="82"/>
    </row>
    <row r="75" spans="1:9" ht="15" customHeight="1" x14ac:dyDescent="0.25">
      <c r="A75" s="19"/>
      <c r="B75" s="3"/>
      <c r="C75" s="101"/>
      <c r="D75" s="19"/>
      <c r="E75" s="395"/>
      <c r="G75" s="53"/>
      <c r="I75" s="82"/>
    </row>
    <row r="76" spans="1:9" ht="20.100000000000001" customHeight="1" thickBot="1" x14ac:dyDescent="0.3">
      <c r="A76" s="38"/>
      <c r="B76" s="133" t="s">
        <v>653</v>
      </c>
      <c r="C76" s="111">
        <f>C70+C74</f>
        <v>0</v>
      </c>
      <c r="D76" s="38"/>
      <c r="E76" s="396" t="s">
        <v>198</v>
      </c>
      <c r="F76" s="227"/>
      <c r="I76" s="82"/>
    </row>
    <row r="77" spans="1:9" ht="15" customHeight="1" x14ac:dyDescent="0.25">
      <c r="A77" s="99"/>
      <c r="B77" s="99"/>
      <c r="C77" s="100"/>
      <c r="D77" s="99"/>
      <c r="E77" s="103"/>
      <c r="I77" s="82"/>
    </row>
    <row r="78" spans="1:9" ht="15" customHeight="1" thickBot="1" x14ac:dyDescent="0.3">
      <c r="A78" s="98"/>
      <c r="B78" s="134" t="s">
        <v>201</v>
      </c>
      <c r="C78" s="135"/>
      <c r="D78" s="98"/>
      <c r="E78" s="396" t="s">
        <v>294</v>
      </c>
      <c r="I78" s="82"/>
    </row>
    <row r="79" spans="1:9" ht="15" customHeight="1" x14ac:dyDescent="0.25">
      <c r="A79" s="22"/>
      <c r="B79" s="22"/>
      <c r="C79" s="22"/>
      <c r="D79" s="22"/>
      <c r="E79" s="103"/>
      <c r="I79" s="82"/>
    </row>
    <row r="80" spans="1:9" ht="20.100000000000001" customHeight="1" x14ac:dyDescent="0.25">
      <c r="A80" s="19"/>
      <c r="B80" s="179" t="s">
        <v>150</v>
      </c>
      <c r="C80" s="19"/>
      <c r="D80" s="19"/>
      <c r="E80" s="103"/>
      <c r="I80" s="82"/>
    </row>
    <row r="81" spans="1:9" ht="15" customHeight="1" thickBot="1" x14ac:dyDescent="0.3">
      <c r="A81" s="19"/>
      <c r="B81" s="104" t="s">
        <v>149</v>
      </c>
      <c r="C81" s="49">
        <v>0</v>
      </c>
      <c r="D81" s="19"/>
      <c r="E81" s="395" t="s">
        <v>293</v>
      </c>
      <c r="I81" s="82"/>
    </row>
    <row r="82" spans="1:9" x14ac:dyDescent="0.25">
      <c r="A82" s="19"/>
      <c r="B82" s="19"/>
      <c r="C82" s="19"/>
      <c r="D82" s="19"/>
    </row>
  </sheetData>
  <hyperlinks>
    <hyperlink ref="A1" location="Cover!A1" display="&lt;&lt; Back" xr:uid="{00000000-0004-0000-0200-000000000000}"/>
  </hyperlink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I84"/>
  <sheetViews>
    <sheetView zoomScale="85" zoomScaleNormal="85" workbookViewId="0">
      <selection activeCell="C15" sqref="C15"/>
    </sheetView>
  </sheetViews>
  <sheetFormatPr defaultColWidth="25.7109375" defaultRowHeight="15" x14ac:dyDescent="0.25"/>
  <cols>
    <col min="1" max="1" width="2.7109375" style="86" customWidth="1"/>
    <col min="2" max="2" width="61.140625" style="82" customWidth="1"/>
    <col min="3" max="3" width="21.28515625" style="82" customWidth="1"/>
    <col min="4" max="4" width="2.7109375" style="86" customWidth="1"/>
    <col min="5" max="5" width="25.7109375" style="92"/>
    <col min="6" max="16384" width="25.7109375" style="82"/>
  </cols>
  <sheetData>
    <row r="1" spans="1:9" ht="39.950000000000003" customHeight="1" x14ac:dyDescent="0.25">
      <c r="A1" s="39" t="s">
        <v>85</v>
      </c>
      <c r="B1" s="9" t="s">
        <v>493</v>
      </c>
      <c r="C1" s="9"/>
    </row>
    <row r="2" spans="1:9" ht="20.100000000000001" customHeight="1" thickBot="1" x14ac:dyDescent="0.3">
      <c r="A2" s="85"/>
      <c r="B2" s="131" t="s">
        <v>48</v>
      </c>
      <c r="C2" s="85"/>
      <c r="D2" s="85"/>
    </row>
    <row r="3" spans="1:9" s="88" customFormat="1" ht="20.100000000000001" customHeight="1" x14ac:dyDescent="0.25">
      <c r="A3" s="80"/>
      <c r="B3" s="20" t="s">
        <v>284</v>
      </c>
      <c r="C3" s="86"/>
      <c r="D3" s="80"/>
      <c r="E3" s="93"/>
      <c r="I3" s="82"/>
    </row>
    <row r="4" spans="1:9" s="88" customFormat="1" ht="15.75" thickBot="1" x14ac:dyDescent="0.3">
      <c r="A4" s="80"/>
      <c r="B4" s="104" t="s">
        <v>55</v>
      </c>
      <c r="C4" s="79">
        <v>0</v>
      </c>
      <c r="D4" s="80"/>
      <c r="E4" s="93" t="s">
        <v>293</v>
      </c>
      <c r="I4" s="82"/>
    </row>
    <row r="5" spans="1:9" s="88" customFormat="1" ht="15.75" thickBot="1" x14ac:dyDescent="0.3">
      <c r="A5" s="80"/>
      <c r="B5" s="104" t="s">
        <v>56</v>
      </c>
      <c r="C5" s="409">
        <f>'AP (Financial Assets) '!B26</f>
        <v>0</v>
      </c>
      <c r="D5" s="80"/>
      <c r="E5" s="93" t="s">
        <v>296</v>
      </c>
      <c r="I5" s="82"/>
    </row>
    <row r="6" spans="1:9" s="88" customFormat="1" ht="15.75" thickBot="1" x14ac:dyDescent="0.3">
      <c r="A6" s="80"/>
      <c r="B6" s="104" t="s">
        <v>266</v>
      </c>
      <c r="C6" s="79">
        <v>0</v>
      </c>
      <c r="D6" s="80"/>
      <c r="E6" s="93" t="s">
        <v>293</v>
      </c>
      <c r="I6" s="82"/>
    </row>
    <row r="7" spans="1:9" s="88" customFormat="1" ht="15.75" thickBot="1" x14ac:dyDescent="0.3">
      <c r="A7" s="80"/>
      <c r="B7" s="104" t="s">
        <v>152</v>
      </c>
      <c r="C7" s="409">
        <f>'AP (Refundable Loans)'!B36+'AP (Refundable Loans)'!B43</f>
        <v>0</v>
      </c>
      <c r="D7" s="80"/>
      <c r="E7" s="93" t="s">
        <v>296</v>
      </c>
      <c r="I7" s="82"/>
    </row>
    <row r="8" spans="1:9" s="88" customFormat="1" ht="15.75" thickBot="1" x14ac:dyDescent="0.3">
      <c r="A8" s="80"/>
      <c r="B8" s="104" t="s">
        <v>297</v>
      </c>
      <c r="C8" s="409">
        <f>'AP (Related Party)'!D14+'AP (Related Party)'!D26</f>
        <v>0</v>
      </c>
      <c r="D8" s="80"/>
      <c r="E8" s="93" t="s">
        <v>296</v>
      </c>
      <c r="I8" s="82"/>
    </row>
    <row r="9" spans="1:9" s="88" customFormat="1" ht="15.75" thickBot="1" x14ac:dyDescent="0.3">
      <c r="A9" s="80"/>
      <c r="B9" s="104" t="s">
        <v>298</v>
      </c>
      <c r="C9" s="409">
        <f>'AP (Loans Receivable)'!D14+'AP (Loans Receivable)'!D26</f>
        <v>0</v>
      </c>
      <c r="D9" s="80"/>
      <c r="E9" s="93" t="s">
        <v>296</v>
      </c>
      <c r="I9" s="82"/>
    </row>
    <row r="10" spans="1:9" s="88" customFormat="1" ht="15.75" thickBot="1" x14ac:dyDescent="0.3">
      <c r="A10" s="80"/>
      <c r="B10" s="104" t="s">
        <v>211</v>
      </c>
      <c r="C10" s="79">
        <v>0</v>
      </c>
      <c r="D10" s="80"/>
      <c r="E10" s="93" t="s">
        <v>293</v>
      </c>
      <c r="I10" s="82"/>
    </row>
    <row r="11" spans="1:9" s="88" customFormat="1" ht="6" customHeight="1" thickBot="1" x14ac:dyDescent="0.3">
      <c r="A11" s="80"/>
      <c r="B11" s="104"/>
      <c r="C11" s="142"/>
      <c r="D11" s="80"/>
      <c r="E11" s="93"/>
      <c r="I11" s="82"/>
    </row>
    <row r="12" spans="1:9" s="88" customFormat="1" ht="15.75" thickBot="1" x14ac:dyDescent="0.3">
      <c r="A12" s="80"/>
      <c r="B12" s="123" t="s">
        <v>434</v>
      </c>
      <c r="C12" s="176">
        <f>SUM(C4:C10)</f>
        <v>0</v>
      </c>
      <c r="D12" s="19"/>
      <c r="E12" s="92" t="s">
        <v>198</v>
      </c>
      <c r="I12" s="82"/>
    </row>
    <row r="13" spans="1:9" s="88" customFormat="1" x14ac:dyDescent="0.25">
      <c r="A13" s="80"/>
      <c r="B13" s="143"/>
      <c r="C13" s="142"/>
      <c r="D13" s="80"/>
      <c r="E13" s="93"/>
      <c r="I13" s="82"/>
    </row>
    <row r="14" spans="1:9" ht="20.100000000000001" customHeight="1" x14ac:dyDescent="0.25">
      <c r="B14" s="20" t="s">
        <v>285</v>
      </c>
      <c r="C14" s="86"/>
    </row>
    <row r="15" spans="1:9" ht="15.75" thickBot="1" x14ac:dyDescent="0.3">
      <c r="B15" s="4" t="s">
        <v>56</v>
      </c>
      <c r="C15" s="409">
        <f>'AP (Financial Assets) '!B27</f>
        <v>0</v>
      </c>
      <c r="E15" s="92" t="s">
        <v>296</v>
      </c>
    </row>
    <row r="16" spans="1:9" ht="15.75" thickBot="1" x14ac:dyDescent="0.3">
      <c r="B16" s="104" t="s">
        <v>297</v>
      </c>
      <c r="C16" s="409">
        <f>'AP (Related Party)'!D15+'AP (Related Party)'!D27</f>
        <v>0</v>
      </c>
      <c r="E16" s="92" t="s">
        <v>296</v>
      </c>
    </row>
    <row r="17" spans="2:5" ht="15.75" thickBot="1" x14ac:dyDescent="0.3">
      <c r="B17" s="104" t="s">
        <v>298</v>
      </c>
      <c r="C17" s="409">
        <f>'AP (Loans Receivable)'!D15+'AP (Loans Receivable)'!D27</f>
        <v>0</v>
      </c>
      <c r="E17" s="92" t="s">
        <v>296</v>
      </c>
    </row>
    <row r="18" spans="2:5" ht="15.75" thickBot="1" x14ac:dyDescent="0.3">
      <c r="B18" s="104" t="s">
        <v>283</v>
      </c>
      <c r="C18" s="409">
        <f>'AP (Non-Current Assets)'!D13</f>
        <v>0</v>
      </c>
      <c r="E18" s="92" t="s">
        <v>296</v>
      </c>
    </row>
    <row r="19" spans="2:5" ht="15.75" thickBot="1" x14ac:dyDescent="0.3">
      <c r="B19" s="104" t="s">
        <v>23</v>
      </c>
      <c r="C19" s="409">
        <f>'AP (Non-Current Assets)'!D25</f>
        <v>0</v>
      </c>
      <c r="E19" s="92" t="s">
        <v>296</v>
      </c>
    </row>
    <row r="20" spans="2:5" ht="15.75" thickBot="1" x14ac:dyDescent="0.3">
      <c r="B20" s="104" t="s">
        <v>326</v>
      </c>
      <c r="C20" s="409">
        <f>'AP (Non-Current Assets)'!D36</f>
        <v>0</v>
      </c>
      <c r="E20" s="92" t="s">
        <v>296</v>
      </c>
    </row>
    <row r="21" spans="2:5" ht="15.75" thickBot="1" x14ac:dyDescent="0.3">
      <c r="B21" s="104" t="s">
        <v>25</v>
      </c>
      <c r="C21" s="409">
        <f>'AP (Non-Current Assets)'!D48</f>
        <v>0</v>
      </c>
      <c r="E21" s="92" t="s">
        <v>296</v>
      </c>
    </row>
    <row r="22" spans="2:5" ht="15.75" thickBot="1" x14ac:dyDescent="0.3">
      <c r="B22" s="104" t="s">
        <v>291</v>
      </c>
      <c r="C22" s="87"/>
      <c r="E22" s="396"/>
    </row>
    <row r="23" spans="2:5" ht="15.75" thickBot="1" x14ac:dyDescent="0.3">
      <c r="B23" s="104" t="s">
        <v>442</v>
      </c>
      <c r="C23" s="409">
        <f>'AP (Non-Current Assets)'!D59</f>
        <v>0</v>
      </c>
      <c r="E23" s="396" t="s">
        <v>296</v>
      </c>
    </row>
    <row r="24" spans="2:5" ht="15.75" thickBot="1" x14ac:dyDescent="0.3">
      <c r="B24" s="104" t="s">
        <v>443</v>
      </c>
      <c r="C24" s="409">
        <f>'AP (Non-Current Assets)'!D70</f>
        <v>0</v>
      </c>
      <c r="E24" s="396" t="s">
        <v>296</v>
      </c>
    </row>
    <row r="25" spans="2:5" ht="15.75" thickBot="1" x14ac:dyDescent="0.3">
      <c r="B25" s="104" t="s">
        <v>142</v>
      </c>
      <c r="C25" s="409">
        <f>'AP (Non-Current Assets)'!D81</f>
        <v>0</v>
      </c>
      <c r="E25" s="396" t="s">
        <v>296</v>
      </c>
    </row>
    <row r="26" spans="2:5" ht="15.75" thickBot="1" x14ac:dyDescent="0.3">
      <c r="B26" s="104" t="s">
        <v>211</v>
      </c>
      <c r="C26" s="87">
        <v>0</v>
      </c>
      <c r="E26" s="396" t="s">
        <v>293</v>
      </c>
    </row>
    <row r="27" spans="2:5" ht="8.25" customHeight="1" thickBot="1" x14ac:dyDescent="0.3">
      <c r="B27" s="104"/>
      <c r="C27" s="89"/>
      <c r="E27" s="396"/>
    </row>
    <row r="28" spans="2:5" ht="16.5" customHeight="1" thickBot="1" x14ac:dyDescent="0.3">
      <c r="B28" s="123" t="s">
        <v>435</v>
      </c>
      <c r="C28" s="176">
        <f>SUM(C15:C26)</f>
        <v>0</v>
      </c>
      <c r="D28" s="19"/>
      <c r="E28" s="396" t="s">
        <v>198</v>
      </c>
    </row>
    <row r="29" spans="2:5" ht="8.1" customHeight="1" x14ac:dyDescent="0.25">
      <c r="B29" s="143"/>
      <c r="C29" s="86"/>
      <c r="E29" s="396"/>
    </row>
    <row r="30" spans="2:5" ht="8.1" customHeight="1" x14ac:dyDescent="0.25">
      <c r="B30" s="143"/>
      <c r="C30" s="86"/>
    </row>
    <row r="31" spans="2:5" ht="8.1" customHeight="1" x14ac:dyDescent="0.25">
      <c r="B31" s="143"/>
      <c r="C31" s="86"/>
    </row>
    <row r="32" spans="2:5" ht="15.75" thickBot="1" x14ac:dyDescent="0.3">
      <c r="B32" s="123" t="s">
        <v>154</v>
      </c>
      <c r="C32" s="176">
        <f>C12+C28</f>
        <v>0</v>
      </c>
      <c r="E32" s="92" t="s">
        <v>198</v>
      </c>
    </row>
    <row r="33" spans="1:5" ht="8.1" customHeight="1" x14ac:dyDescent="0.25">
      <c r="B33" s="86"/>
      <c r="C33" s="86" t="s">
        <v>22</v>
      </c>
    </row>
    <row r="34" spans="1:5" ht="20.100000000000001" customHeight="1" thickBot="1" x14ac:dyDescent="0.3">
      <c r="A34" s="83"/>
      <c r="B34" s="133" t="s">
        <v>49</v>
      </c>
      <c r="C34" s="83" t="s">
        <v>22</v>
      </c>
      <c r="D34" s="83"/>
    </row>
    <row r="35" spans="1:5" ht="20.100000000000001" customHeight="1" x14ac:dyDescent="0.25">
      <c r="B35" s="20" t="s">
        <v>286</v>
      </c>
      <c r="C35" s="86" t="s">
        <v>22</v>
      </c>
    </row>
    <row r="36" spans="1:5" ht="15.75" thickBot="1" x14ac:dyDescent="0.3">
      <c r="B36" s="104" t="s">
        <v>267</v>
      </c>
      <c r="C36" s="409">
        <f>'AP (Refundable Loans)'!B15+'AP (Refundable Loans)'!B28</f>
        <v>0</v>
      </c>
      <c r="E36" s="92" t="s">
        <v>296</v>
      </c>
    </row>
    <row r="37" spans="1:5" ht="15.75" thickBot="1" x14ac:dyDescent="0.3">
      <c r="B37" s="104" t="s">
        <v>331</v>
      </c>
      <c r="C37" s="409">
        <f>'AP (Related Party)'!D38+'AP (Related Party)'!D50</f>
        <v>0</v>
      </c>
      <c r="E37" s="92" t="s">
        <v>296</v>
      </c>
    </row>
    <row r="38" spans="1:5" ht="15.75" thickBot="1" x14ac:dyDescent="0.3">
      <c r="B38" s="104" t="s">
        <v>299</v>
      </c>
      <c r="C38" s="409">
        <f>'AP (Borrowings)'!D14+'AP (Borrowings)'!D26</f>
        <v>0</v>
      </c>
      <c r="E38" s="92" t="s">
        <v>296</v>
      </c>
    </row>
    <row r="39" spans="1:5" ht="15.75" thickBot="1" x14ac:dyDescent="0.3">
      <c r="B39" s="104" t="s">
        <v>26</v>
      </c>
      <c r="C39" s="79">
        <v>0</v>
      </c>
      <c r="E39" s="92" t="s">
        <v>293</v>
      </c>
    </row>
    <row r="40" spans="1:5" ht="15.75" thickBot="1" x14ac:dyDescent="0.3">
      <c r="B40" s="104" t="s">
        <v>58</v>
      </c>
      <c r="C40" s="409">
        <f>'HCP (I&amp;E)'!C40</f>
        <v>0</v>
      </c>
      <c r="E40" s="92" t="s">
        <v>296</v>
      </c>
    </row>
    <row r="41" spans="1:5" ht="15.75" thickBot="1" x14ac:dyDescent="0.3">
      <c r="B41" s="104" t="s">
        <v>156</v>
      </c>
      <c r="C41" s="79">
        <v>0</v>
      </c>
      <c r="E41" s="92" t="s">
        <v>293</v>
      </c>
    </row>
    <row r="42" spans="1:5" ht="15.75" thickBot="1" x14ac:dyDescent="0.3">
      <c r="B42" s="104" t="s">
        <v>327</v>
      </c>
      <c r="C42" s="79">
        <v>0</v>
      </c>
      <c r="E42" s="92" t="s">
        <v>293</v>
      </c>
    </row>
    <row r="43" spans="1:5" ht="15.75" thickBot="1" x14ac:dyDescent="0.3">
      <c r="B43" s="104" t="s">
        <v>212</v>
      </c>
      <c r="C43" s="79">
        <v>0</v>
      </c>
      <c r="E43" s="92" t="s">
        <v>293</v>
      </c>
    </row>
    <row r="44" spans="1:5" ht="8.1" customHeight="1" thickBot="1" x14ac:dyDescent="0.3">
      <c r="B44" s="104"/>
      <c r="C44" s="89"/>
    </row>
    <row r="45" spans="1:5" ht="15.75" thickBot="1" x14ac:dyDescent="0.3">
      <c r="B45" s="123" t="s">
        <v>436</v>
      </c>
      <c r="C45" s="176">
        <f>SUM(C36:C44)</f>
        <v>0</v>
      </c>
      <c r="D45" s="19"/>
      <c r="E45" s="92" t="s">
        <v>198</v>
      </c>
    </row>
    <row r="46" spans="1:5" ht="8.1" customHeight="1" x14ac:dyDescent="0.25">
      <c r="B46" s="141"/>
      <c r="C46" s="141"/>
    </row>
    <row r="47" spans="1:5" ht="8.1" customHeight="1" x14ac:dyDescent="0.25">
      <c r="B47" s="141"/>
      <c r="C47" s="141"/>
    </row>
    <row r="48" spans="1:5" ht="20.100000000000001" customHeight="1" x14ac:dyDescent="0.25">
      <c r="B48" s="20" t="s">
        <v>287</v>
      </c>
      <c r="C48" s="141"/>
    </row>
    <row r="49" spans="1:5" ht="15.75" thickBot="1" x14ac:dyDescent="0.3">
      <c r="B49" s="104" t="s">
        <v>267</v>
      </c>
      <c r="C49" s="409">
        <f>'AP (Refundable Loans)'!B16+'AP (Refundable Loans)'!B29</f>
        <v>0</v>
      </c>
      <c r="E49" s="92" t="s">
        <v>296</v>
      </c>
    </row>
    <row r="50" spans="1:5" ht="15.75" thickBot="1" x14ac:dyDescent="0.3">
      <c r="B50" s="104" t="s">
        <v>331</v>
      </c>
      <c r="C50" s="409">
        <f>'AP (Related Party)'!D39+'AP (Related Party)'!D51</f>
        <v>0</v>
      </c>
      <c r="E50" s="92" t="s">
        <v>296</v>
      </c>
    </row>
    <row r="51" spans="1:5" ht="15.75" thickBot="1" x14ac:dyDescent="0.3">
      <c r="B51" s="4" t="s">
        <v>299</v>
      </c>
      <c r="C51" s="409">
        <f>'AP (Borrowings)'!D15+'AP (Borrowings)'!D27</f>
        <v>0</v>
      </c>
      <c r="E51" s="92" t="s">
        <v>296</v>
      </c>
    </row>
    <row r="52" spans="1:5" ht="15.75" thickBot="1" x14ac:dyDescent="0.3">
      <c r="B52" s="4" t="s">
        <v>26</v>
      </c>
      <c r="C52" s="87">
        <v>0</v>
      </c>
      <c r="E52" s="92" t="s">
        <v>293</v>
      </c>
    </row>
    <row r="53" spans="1:5" ht="15.75" thickBot="1" x14ac:dyDescent="0.3">
      <c r="B53" s="104" t="s">
        <v>327</v>
      </c>
      <c r="C53" s="79">
        <v>0</v>
      </c>
      <c r="E53" s="92" t="s">
        <v>293</v>
      </c>
    </row>
    <row r="54" spans="1:5" ht="15.75" thickBot="1" x14ac:dyDescent="0.3">
      <c r="B54" s="4" t="s">
        <v>212</v>
      </c>
      <c r="C54" s="87">
        <v>0</v>
      </c>
      <c r="E54" s="92" t="s">
        <v>293</v>
      </c>
    </row>
    <row r="55" spans="1:5" ht="8.1" customHeight="1" thickBot="1" x14ac:dyDescent="0.3">
      <c r="B55" s="104"/>
      <c r="C55" s="89"/>
    </row>
    <row r="56" spans="1:5" ht="15.75" thickBot="1" x14ac:dyDescent="0.3">
      <c r="B56" s="123" t="s">
        <v>437</v>
      </c>
      <c r="C56" s="176">
        <f>SUM(C49:C55)</f>
        <v>0</v>
      </c>
      <c r="D56" s="19"/>
      <c r="E56" s="92" t="s">
        <v>198</v>
      </c>
    </row>
    <row r="57" spans="1:5" ht="8.1" customHeight="1" x14ac:dyDescent="0.25">
      <c r="B57" s="3"/>
      <c r="C57" s="81"/>
    </row>
    <row r="58" spans="1:5" ht="8.1" customHeight="1" x14ac:dyDescent="0.25">
      <c r="B58" s="3"/>
      <c r="C58" s="81"/>
    </row>
    <row r="59" spans="1:5" ht="8.1" customHeight="1" x14ac:dyDescent="0.25">
      <c r="B59" s="3"/>
      <c r="C59" s="81"/>
    </row>
    <row r="60" spans="1:5" ht="15" customHeight="1" thickBot="1" x14ac:dyDescent="0.3">
      <c r="B60" s="5" t="s">
        <v>157</v>
      </c>
      <c r="C60" s="176">
        <f>C45+C56</f>
        <v>0</v>
      </c>
      <c r="E60" s="92" t="s">
        <v>198</v>
      </c>
    </row>
    <row r="61" spans="1:5" ht="8.1" customHeight="1" x14ac:dyDescent="0.25">
      <c r="B61" s="86"/>
      <c r="C61" s="86"/>
    </row>
    <row r="62" spans="1:5" ht="20.100000000000001" customHeight="1" thickBot="1" x14ac:dyDescent="0.3">
      <c r="A62" s="85"/>
      <c r="B62" s="131" t="s">
        <v>183</v>
      </c>
      <c r="C62" s="90">
        <f>C32-C60</f>
        <v>0</v>
      </c>
      <c r="D62" s="83"/>
      <c r="E62" s="93" t="s">
        <v>198</v>
      </c>
    </row>
    <row r="63" spans="1:5" x14ac:dyDescent="0.25">
      <c r="B63" s="3"/>
      <c r="C63" s="81"/>
    </row>
    <row r="64" spans="1:5" ht="20.100000000000001" customHeight="1" thickBot="1" x14ac:dyDescent="0.3">
      <c r="A64" s="85"/>
      <c r="B64" s="131" t="s">
        <v>184</v>
      </c>
      <c r="C64" s="85"/>
      <c r="D64" s="85"/>
    </row>
    <row r="65" spans="1:5" ht="15.75" thickBot="1" x14ac:dyDescent="0.3">
      <c r="B65" s="4" t="s">
        <v>182</v>
      </c>
      <c r="C65" s="87">
        <v>0</v>
      </c>
      <c r="E65" s="92" t="s">
        <v>293</v>
      </c>
    </row>
    <row r="66" spans="1:5" ht="15.75" thickBot="1" x14ac:dyDescent="0.3">
      <c r="B66" s="4" t="s">
        <v>185</v>
      </c>
      <c r="C66" s="87">
        <v>0</v>
      </c>
      <c r="E66" s="92" t="s">
        <v>293</v>
      </c>
    </row>
    <row r="67" spans="1:5" ht="15.75" thickBot="1" x14ac:dyDescent="0.3">
      <c r="B67" s="4" t="s">
        <v>186</v>
      </c>
      <c r="C67" s="91">
        <v>0</v>
      </c>
      <c r="E67" s="92" t="s">
        <v>293</v>
      </c>
    </row>
    <row r="68" spans="1:5" ht="8.1" customHeight="1" x14ac:dyDescent="0.25">
      <c r="B68" s="3"/>
      <c r="C68" s="89"/>
    </row>
    <row r="69" spans="1:5" ht="20.100000000000001" customHeight="1" thickBot="1" x14ac:dyDescent="0.3">
      <c r="A69" s="85"/>
      <c r="B69" s="131" t="s">
        <v>187</v>
      </c>
      <c r="C69" s="90">
        <f>SUM(C65:C68)</f>
        <v>0</v>
      </c>
      <c r="D69" s="83"/>
      <c r="E69" s="93" t="s">
        <v>198</v>
      </c>
    </row>
    <row r="70" spans="1:5" x14ac:dyDescent="0.25">
      <c r="B70" s="3"/>
      <c r="C70" s="89"/>
    </row>
    <row r="71" spans="1:5" ht="16.5" thickBot="1" x14ac:dyDescent="0.3">
      <c r="A71" s="83"/>
      <c r="B71" s="133" t="s">
        <v>438</v>
      </c>
      <c r="C71" s="83" t="s">
        <v>22</v>
      </c>
      <c r="D71" s="83"/>
    </row>
    <row r="72" spans="1:5" x14ac:dyDescent="0.25">
      <c r="B72" s="20" t="s">
        <v>439</v>
      </c>
      <c r="C72" s="89"/>
    </row>
    <row r="73" spans="1:5" ht="15.75" thickBot="1" x14ac:dyDescent="0.3">
      <c r="B73" s="104" t="s">
        <v>440</v>
      </c>
      <c r="C73" s="87">
        <v>0</v>
      </c>
      <c r="E73" s="92" t="s">
        <v>293</v>
      </c>
    </row>
    <row r="74" spans="1:5" ht="15.75" thickBot="1" x14ac:dyDescent="0.3">
      <c r="B74" s="104" t="s">
        <v>441</v>
      </c>
      <c r="C74" s="87">
        <v>0</v>
      </c>
      <c r="E74" s="92" t="s">
        <v>293</v>
      </c>
    </row>
    <row r="75" spans="1:5" x14ac:dyDescent="0.25">
      <c r="B75" s="20" t="s">
        <v>162</v>
      </c>
      <c r="C75" s="89"/>
    </row>
    <row r="76" spans="1:5" ht="15.75" thickBot="1" x14ac:dyDescent="0.3">
      <c r="B76" s="104" t="s">
        <v>440</v>
      </c>
      <c r="C76" s="87">
        <v>0</v>
      </c>
      <c r="E76" s="92" t="s">
        <v>293</v>
      </c>
    </row>
    <row r="77" spans="1:5" ht="15.75" thickBot="1" x14ac:dyDescent="0.3">
      <c r="B77" s="104" t="s">
        <v>441</v>
      </c>
      <c r="C77" s="87">
        <v>0</v>
      </c>
      <c r="E77" s="92" t="s">
        <v>293</v>
      </c>
    </row>
    <row r="78" spans="1:5" x14ac:dyDescent="0.25">
      <c r="B78" s="3"/>
      <c r="C78" s="89"/>
    </row>
    <row r="79" spans="1:5" x14ac:dyDescent="0.25">
      <c r="B79" s="149" t="s">
        <v>261</v>
      </c>
      <c r="C79" s="142"/>
    </row>
    <row r="80" spans="1:5" x14ac:dyDescent="0.25">
      <c r="B80" s="150" t="s">
        <v>196</v>
      </c>
      <c r="C80" s="210" t="e">
        <f>(C15+C4+C5)/(C60-C7-C42-C53)</f>
        <v>#DIV/0!</v>
      </c>
      <c r="E80" s="92" t="s">
        <v>198</v>
      </c>
    </row>
    <row r="81" spans="1:9" x14ac:dyDescent="0.25">
      <c r="B81" s="150" t="s">
        <v>197</v>
      </c>
      <c r="C81" s="210" t="e">
        <f>(C62-SUM(C23:C25))/(C32-SUM(C23:C25))</f>
        <v>#DIV/0!</v>
      </c>
      <c r="E81" s="92" t="s">
        <v>198</v>
      </c>
    </row>
    <row r="82" spans="1:9" s="6" customFormat="1" ht="15" customHeight="1" x14ac:dyDescent="0.25">
      <c r="A82" s="99"/>
      <c r="B82" s="99"/>
      <c r="C82" s="100"/>
      <c r="D82" s="99"/>
      <c r="E82" s="92"/>
      <c r="I82" s="82"/>
    </row>
    <row r="83" spans="1:9" s="6" customFormat="1" ht="15" customHeight="1" thickBot="1" x14ac:dyDescent="0.3">
      <c r="A83" s="98"/>
      <c r="B83" s="134" t="s">
        <v>202</v>
      </c>
      <c r="C83" s="98"/>
      <c r="D83" s="98"/>
      <c r="E83" s="92" t="s">
        <v>294</v>
      </c>
      <c r="I83" s="82"/>
    </row>
    <row r="84" spans="1:9" s="6" customFormat="1" ht="15" customHeight="1" x14ac:dyDescent="0.25">
      <c r="A84" s="22"/>
      <c r="B84" s="22"/>
      <c r="C84" s="22"/>
      <c r="D84" s="22"/>
      <c r="E84" s="92"/>
    </row>
  </sheetData>
  <hyperlinks>
    <hyperlink ref="A1" location="Cover!A1" display="&lt;&lt; Back" xr:uid="{00000000-0004-0000-0300-000000000000}"/>
  </hyperlink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L40"/>
  <sheetViews>
    <sheetView topLeftCell="A4" zoomScale="85" zoomScaleNormal="85" workbookViewId="0">
      <selection activeCell="A31" sqref="A31"/>
    </sheetView>
  </sheetViews>
  <sheetFormatPr defaultColWidth="8.7109375" defaultRowHeight="15" x14ac:dyDescent="0.25"/>
  <cols>
    <col min="1" max="1" width="50.5703125" style="65" customWidth="1"/>
    <col min="2" max="2" width="13.5703125" style="72" customWidth="1"/>
    <col min="3" max="3" width="13.5703125" style="65" customWidth="1"/>
    <col min="4" max="4" width="1.5703125" style="65" customWidth="1"/>
    <col min="5" max="5" width="15.5703125" style="174" customWidth="1"/>
    <col min="6" max="16384" width="8.7109375" style="65"/>
  </cols>
  <sheetData>
    <row r="1" spans="1:12" s="6" customFormat="1" ht="39.950000000000003" customHeight="1" x14ac:dyDescent="0.25">
      <c r="A1" s="9" t="s">
        <v>487</v>
      </c>
      <c r="C1" s="9"/>
      <c r="D1" s="19"/>
      <c r="E1" s="194"/>
      <c r="L1" s="82"/>
    </row>
    <row r="2" spans="1:12" s="6" customFormat="1" ht="15" customHeight="1" x14ac:dyDescent="0.25">
      <c r="A2" s="40" t="s">
        <v>59</v>
      </c>
      <c r="C2" s="59" t="s">
        <v>59</v>
      </c>
      <c r="D2" s="19"/>
      <c r="E2" s="92"/>
      <c r="L2" s="82"/>
    </row>
    <row r="3" spans="1:12" s="62" customFormat="1" x14ac:dyDescent="0.25">
      <c r="A3" s="60"/>
      <c r="B3" s="61" t="s">
        <v>163</v>
      </c>
      <c r="E3" s="195"/>
      <c r="L3" s="82"/>
    </row>
    <row r="4" spans="1:12" s="62" customFormat="1" x14ac:dyDescent="0.25">
      <c r="A4" s="60"/>
      <c r="B4" s="61" t="s">
        <v>164</v>
      </c>
      <c r="E4" s="195"/>
      <c r="L4" s="82"/>
    </row>
    <row r="5" spans="1:12" x14ac:dyDescent="0.25">
      <c r="A5" s="63" t="s">
        <v>200</v>
      </c>
      <c r="B5" s="64"/>
      <c r="L5" s="82"/>
    </row>
    <row r="6" spans="1:12" x14ac:dyDescent="0.25">
      <c r="A6" s="66" t="s">
        <v>166</v>
      </c>
      <c r="B6" s="64"/>
      <c r="L6" s="82"/>
    </row>
    <row r="7" spans="1:12" x14ac:dyDescent="0.25">
      <c r="A7" s="67" t="s">
        <v>167</v>
      </c>
      <c r="B7" s="68"/>
      <c r="L7" s="82"/>
    </row>
    <row r="8" spans="1:12" x14ac:dyDescent="0.25">
      <c r="A8" s="69" t="s">
        <v>171</v>
      </c>
      <c r="B8" s="68"/>
      <c r="L8" s="82"/>
    </row>
    <row r="9" spans="1:12" x14ac:dyDescent="0.25">
      <c r="A9" s="426" t="s">
        <v>748</v>
      </c>
      <c r="B9" s="68"/>
      <c r="L9" s="82"/>
    </row>
    <row r="10" spans="1:12" x14ac:dyDescent="0.25">
      <c r="A10" s="426" t="s">
        <v>770</v>
      </c>
      <c r="B10" s="68"/>
      <c r="L10" s="82"/>
    </row>
    <row r="11" spans="1:12" x14ac:dyDescent="0.25">
      <c r="A11" s="426" t="s">
        <v>779</v>
      </c>
      <c r="B11" s="68"/>
      <c r="L11" s="82"/>
    </row>
    <row r="12" spans="1:12" s="165" customFormat="1" x14ac:dyDescent="0.25">
      <c r="A12" s="426" t="s">
        <v>778</v>
      </c>
      <c r="B12" s="167"/>
      <c r="E12" s="174"/>
      <c r="L12" s="82"/>
    </row>
    <row r="13" spans="1:12" x14ac:dyDescent="0.25">
      <c r="A13" s="67" t="s">
        <v>168</v>
      </c>
      <c r="B13" s="70">
        <f>SUM(B7:B11)</f>
        <v>0</v>
      </c>
      <c r="E13" s="174" t="s">
        <v>198</v>
      </c>
      <c r="L13" s="82"/>
    </row>
    <row r="14" spans="1:12" x14ac:dyDescent="0.25">
      <c r="A14" s="169"/>
      <c r="B14" s="139"/>
      <c r="L14" s="82"/>
    </row>
    <row r="15" spans="1:12" x14ac:dyDescent="0.25">
      <c r="A15" s="63" t="s">
        <v>180</v>
      </c>
      <c r="B15" s="64"/>
      <c r="L15" s="82"/>
    </row>
    <row r="16" spans="1:12" x14ac:dyDescent="0.25">
      <c r="A16" s="66" t="s">
        <v>166</v>
      </c>
      <c r="B16" s="64"/>
      <c r="L16" s="82"/>
    </row>
    <row r="17" spans="1:12" x14ac:dyDescent="0.25">
      <c r="A17" s="67" t="s">
        <v>167</v>
      </c>
      <c r="B17" s="68"/>
      <c r="L17" s="82"/>
    </row>
    <row r="18" spans="1:12" x14ac:dyDescent="0.25">
      <c r="A18" s="69" t="s">
        <v>171</v>
      </c>
      <c r="B18" s="68"/>
      <c r="L18" s="82"/>
    </row>
    <row r="19" spans="1:12" x14ac:dyDescent="0.25">
      <c r="A19" s="426" t="s">
        <v>748</v>
      </c>
      <c r="B19" s="68"/>
      <c r="L19" s="82"/>
    </row>
    <row r="20" spans="1:12" x14ac:dyDescent="0.25">
      <c r="A20" s="426" t="s">
        <v>770</v>
      </c>
      <c r="B20" s="68"/>
      <c r="L20" s="82"/>
    </row>
    <row r="21" spans="1:12" x14ac:dyDescent="0.25">
      <c r="A21" s="426" t="s">
        <v>779</v>
      </c>
      <c r="B21" s="68"/>
      <c r="L21" s="82"/>
    </row>
    <row r="22" spans="1:12" s="165" customFormat="1" x14ac:dyDescent="0.25">
      <c r="A22" s="426" t="s">
        <v>778</v>
      </c>
      <c r="B22" s="167"/>
      <c r="E22" s="174"/>
      <c r="L22" s="82"/>
    </row>
    <row r="23" spans="1:12" x14ac:dyDescent="0.25">
      <c r="A23" s="426" t="s">
        <v>168</v>
      </c>
      <c r="B23" s="173">
        <f>SUM(B17:B21)</f>
        <v>0</v>
      </c>
      <c r="E23" s="397" t="s">
        <v>198</v>
      </c>
      <c r="L23" s="82"/>
    </row>
    <row r="24" spans="1:12" s="165" customFormat="1" ht="8.1" customHeight="1" x14ac:dyDescent="0.25">
      <c r="A24" s="191"/>
      <c r="B24" s="192"/>
      <c r="E24" s="174"/>
      <c r="L24" s="82"/>
    </row>
    <row r="25" spans="1:12" s="165" customFormat="1" x14ac:dyDescent="0.25">
      <c r="A25" s="193" t="s">
        <v>295</v>
      </c>
      <c r="B25" s="192"/>
      <c r="E25" s="174"/>
      <c r="L25" s="82"/>
    </row>
    <row r="26" spans="1:12" s="165" customFormat="1" x14ac:dyDescent="0.25">
      <c r="A26" s="193" t="s">
        <v>289</v>
      </c>
      <c r="B26" s="173">
        <f>B13+B23-B27</f>
        <v>0</v>
      </c>
      <c r="E26" s="174" t="s">
        <v>198</v>
      </c>
      <c r="L26" s="82"/>
    </row>
    <row r="27" spans="1:12" s="165" customFormat="1" x14ac:dyDescent="0.25">
      <c r="A27" s="193" t="s">
        <v>290</v>
      </c>
      <c r="B27" s="200">
        <v>0</v>
      </c>
      <c r="E27" s="174" t="s">
        <v>293</v>
      </c>
      <c r="L27" s="82"/>
    </row>
    <row r="28" spans="1:12" x14ac:dyDescent="0.25">
      <c r="L28" s="82"/>
    </row>
    <row r="29" spans="1:12" s="165" customFormat="1" x14ac:dyDescent="0.25">
      <c r="A29" s="172" t="s">
        <v>252</v>
      </c>
      <c r="B29" s="164" t="s">
        <v>164</v>
      </c>
      <c r="C29" s="174"/>
      <c r="E29" s="174"/>
      <c r="L29" s="82"/>
    </row>
    <row r="30" spans="1:12" s="165" customFormat="1" x14ac:dyDescent="0.25">
      <c r="A30" s="161"/>
      <c r="B30" s="164"/>
      <c r="C30" s="174"/>
      <c r="E30" s="174"/>
      <c r="L30" s="82"/>
    </row>
    <row r="31" spans="1:12" s="165" customFormat="1" x14ac:dyDescent="0.25">
      <c r="A31" s="166" t="s">
        <v>254</v>
      </c>
      <c r="B31" s="407"/>
      <c r="C31" s="174"/>
      <c r="E31" s="174"/>
      <c r="L31" s="82"/>
    </row>
    <row r="32" spans="1:12" s="165" customFormat="1" x14ac:dyDescent="0.25">
      <c r="A32" s="168" t="s">
        <v>253</v>
      </c>
      <c r="B32" s="407"/>
      <c r="C32" s="174"/>
      <c r="E32" s="174"/>
      <c r="L32" s="82"/>
    </row>
    <row r="33" spans="1:12" s="165" customFormat="1" x14ac:dyDescent="0.25">
      <c r="A33" s="166" t="s">
        <v>255</v>
      </c>
      <c r="B33" s="407"/>
      <c r="C33" s="174"/>
      <c r="E33" s="174"/>
      <c r="L33" s="82"/>
    </row>
    <row r="34" spans="1:12" s="165" customFormat="1" x14ac:dyDescent="0.25">
      <c r="A34" s="166" t="s">
        <v>258</v>
      </c>
      <c r="B34" s="407"/>
      <c r="C34" s="174"/>
      <c r="E34" s="174"/>
      <c r="L34" s="82"/>
    </row>
    <row r="35" spans="1:12" s="165" customFormat="1" x14ac:dyDescent="0.25">
      <c r="A35" s="166" t="s">
        <v>257</v>
      </c>
      <c r="B35" s="407"/>
      <c r="C35" s="174"/>
      <c r="E35" s="174"/>
      <c r="L35" s="82"/>
    </row>
    <row r="36" spans="1:12" s="165" customFormat="1" x14ac:dyDescent="0.25">
      <c r="A36" s="171" t="s">
        <v>256</v>
      </c>
      <c r="B36" s="408">
        <f>SUM(B31:B35)</f>
        <v>0</v>
      </c>
      <c r="C36" s="174"/>
      <c r="E36" s="174"/>
      <c r="L36" s="82"/>
    </row>
    <row r="37" spans="1:12" s="165" customFormat="1" x14ac:dyDescent="0.25">
      <c r="A37" s="193"/>
      <c r="B37" s="192"/>
      <c r="E37" s="174"/>
      <c r="L37" s="82"/>
    </row>
    <row r="38" spans="1:12" x14ac:dyDescent="0.25">
      <c r="B38" s="72">
        <f>B13+B40-B36</f>
        <v>0</v>
      </c>
      <c r="E38" s="174" t="s">
        <v>294</v>
      </c>
      <c r="L38" s="82"/>
    </row>
    <row r="39" spans="1:12" x14ac:dyDescent="0.25">
      <c r="L39" s="82"/>
    </row>
    <row r="40" spans="1:12" ht="45" x14ac:dyDescent="0.25">
      <c r="A40" s="393" t="s">
        <v>725</v>
      </c>
      <c r="B40" s="70">
        <v>0</v>
      </c>
      <c r="E40" s="174" t="s">
        <v>293</v>
      </c>
      <c r="L40" s="82"/>
    </row>
  </sheetData>
  <pageMargins left="0.7" right="0.7" top="0.75" bottom="0.75" header="0.3" footer="0.3"/>
  <pageSetup scale="9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J29"/>
  <sheetViews>
    <sheetView zoomScale="85" zoomScaleNormal="85" workbookViewId="0"/>
  </sheetViews>
  <sheetFormatPr defaultColWidth="8.7109375" defaultRowHeight="15" x14ac:dyDescent="0.25"/>
  <cols>
    <col min="1" max="1" width="50.5703125" style="165" customWidth="1"/>
    <col min="2" max="4" width="13.5703125" style="72" customWidth="1"/>
    <col min="5" max="5" width="1.5703125" style="165" customWidth="1"/>
    <col min="6" max="6" width="40.5703125" style="165" customWidth="1"/>
    <col min="7" max="16384" width="8.7109375" style="165"/>
  </cols>
  <sheetData>
    <row r="1" spans="1:10" s="6" customFormat="1" ht="39.950000000000003" customHeight="1" x14ac:dyDescent="0.25">
      <c r="A1" s="9" t="s">
        <v>488</v>
      </c>
      <c r="E1" s="19"/>
      <c r="F1" s="58"/>
      <c r="J1" s="82"/>
    </row>
    <row r="2" spans="1:10" s="6" customFormat="1" ht="15" customHeight="1" x14ac:dyDescent="0.25">
      <c r="A2" s="40" t="s">
        <v>59</v>
      </c>
      <c r="E2" s="19"/>
      <c r="J2" s="82"/>
    </row>
    <row r="3" spans="1:10" s="62" customFormat="1" x14ac:dyDescent="0.25">
      <c r="A3" s="60"/>
      <c r="B3" s="164" t="s">
        <v>170</v>
      </c>
      <c r="C3" s="164" t="s">
        <v>162</v>
      </c>
      <c r="D3" s="164" t="s">
        <v>163</v>
      </c>
      <c r="J3" s="82"/>
    </row>
    <row r="4" spans="1:10" s="62" customFormat="1" x14ac:dyDescent="0.25">
      <c r="A4" s="60"/>
      <c r="B4" s="164" t="s">
        <v>164</v>
      </c>
      <c r="C4" s="164" t="s">
        <v>164</v>
      </c>
      <c r="D4" s="164" t="s">
        <v>164</v>
      </c>
      <c r="J4" s="82"/>
    </row>
    <row r="5" spans="1:10" x14ac:dyDescent="0.25">
      <c r="A5" s="172" t="s">
        <v>300</v>
      </c>
      <c r="B5" s="64"/>
      <c r="C5" s="64"/>
      <c r="D5" s="64"/>
      <c r="F5" s="201" t="s">
        <v>303</v>
      </c>
      <c r="J5" s="82"/>
    </row>
    <row r="6" spans="1:10" x14ac:dyDescent="0.25">
      <c r="A6" s="66" t="s">
        <v>166</v>
      </c>
      <c r="B6" s="64"/>
      <c r="C6" s="64"/>
      <c r="D6" s="64" t="s">
        <v>59</v>
      </c>
      <c r="J6" s="82"/>
    </row>
    <row r="7" spans="1:10" x14ac:dyDescent="0.25">
      <c r="A7" s="166" t="s">
        <v>167</v>
      </c>
      <c r="B7" s="167"/>
      <c r="C7" s="167"/>
      <c r="D7" s="64">
        <f t="shared" ref="D7:D10" si="0">SUM(B7:C7)</f>
        <v>0</v>
      </c>
      <c r="J7" s="82"/>
    </row>
    <row r="8" spans="1:10" x14ac:dyDescent="0.25">
      <c r="A8" s="168" t="s">
        <v>654</v>
      </c>
      <c r="B8" s="167"/>
      <c r="C8" s="167"/>
      <c r="D8" s="64">
        <f t="shared" si="0"/>
        <v>0</v>
      </c>
      <c r="J8" s="82"/>
    </row>
    <row r="9" spans="1:10" x14ac:dyDescent="0.25">
      <c r="A9" s="425" t="s">
        <v>656</v>
      </c>
      <c r="B9" s="167"/>
      <c r="C9" s="167"/>
      <c r="D9" s="64">
        <f t="shared" si="0"/>
        <v>0</v>
      </c>
      <c r="J9" s="82"/>
    </row>
    <row r="10" spans="1:10" x14ac:dyDescent="0.25">
      <c r="A10" s="425" t="s">
        <v>749</v>
      </c>
      <c r="B10" s="167"/>
      <c r="C10" s="167"/>
      <c r="D10" s="64">
        <f t="shared" si="0"/>
        <v>0</v>
      </c>
      <c r="J10" s="82"/>
    </row>
    <row r="11" spans="1:10" x14ac:dyDescent="0.25">
      <c r="A11" s="166" t="s">
        <v>168</v>
      </c>
      <c r="B11" s="140">
        <f>SUM(B7:B10)</f>
        <v>0</v>
      </c>
      <c r="C11" s="140">
        <f>SUM(C7:C10)</f>
        <v>0</v>
      </c>
      <c r="D11" s="173">
        <f>SUM(D7:D10)</f>
        <v>0</v>
      </c>
      <c r="F11" s="174" t="s">
        <v>198</v>
      </c>
      <c r="J11" s="82"/>
    </row>
    <row r="12" spans="1:10" ht="8.1" customHeight="1" x14ac:dyDescent="0.25">
      <c r="A12" s="156"/>
      <c r="B12" s="157"/>
      <c r="C12" s="157"/>
      <c r="D12" s="157"/>
      <c r="J12" s="82"/>
    </row>
    <row r="13" spans="1:10" x14ac:dyDescent="0.25">
      <c r="A13" s="193" t="s">
        <v>295</v>
      </c>
      <c r="B13" s="197"/>
      <c r="C13" s="197"/>
      <c r="D13" s="197"/>
      <c r="J13" s="82"/>
    </row>
    <row r="14" spans="1:10" x14ac:dyDescent="0.25">
      <c r="A14" s="193" t="s">
        <v>289</v>
      </c>
      <c r="B14" s="197"/>
      <c r="C14" s="197"/>
      <c r="D14" s="173">
        <v>0</v>
      </c>
      <c r="F14" s="174" t="s">
        <v>293</v>
      </c>
      <c r="J14" s="82"/>
    </row>
    <row r="15" spans="1:10" x14ac:dyDescent="0.25">
      <c r="A15" s="193" t="s">
        <v>290</v>
      </c>
      <c r="B15" s="197"/>
      <c r="C15" s="197"/>
      <c r="D15" s="173">
        <f>D11-D14</f>
        <v>0</v>
      </c>
      <c r="F15" s="174" t="s">
        <v>198</v>
      </c>
      <c r="J15" s="82"/>
    </row>
    <row r="16" spans="1:10" x14ac:dyDescent="0.25">
      <c r="A16" s="198"/>
      <c r="B16" s="158"/>
      <c r="C16" s="158"/>
      <c r="D16" s="158"/>
      <c r="J16" s="82"/>
    </row>
    <row r="17" spans="1:10" x14ac:dyDescent="0.25">
      <c r="A17" s="172" t="s">
        <v>301</v>
      </c>
      <c r="B17" s="64"/>
      <c r="C17" s="64"/>
      <c r="D17" s="64"/>
      <c r="F17" s="201" t="s">
        <v>303</v>
      </c>
      <c r="J17" s="82"/>
    </row>
    <row r="18" spans="1:10" x14ac:dyDescent="0.25">
      <c r="A18" s="66" t="s">
        <v>166</v>
      </c>
      <c r="B18" s="64"/>
      <c r="C18" s="64"/>
      <c r="D18" s="64"/>
      <c r="J18" s="82"/>
    </row>
    <row r="19" spans="1:10" x14ac:dyDescent="0.25">
      <c r="A19" s="166" t="s">
        <v>167</v>
      </c>
      <c r="B19" s="167"/>
      <c r="C19" s="167"/>
      <c r="D19" s="167">
        <f>SUM(B19:C19)</f>
        <v>0</v>
      </c>
      <c r="J19" s="82"/>
    </row>
    <row r="20" spans="1:10" x14ac:dyDescent="0.25">
      <c r="A20" s="168" t="s">
        <v>654</v>
      </c>
      <c r="B20" s="167"/>
      <c r="C20" s="167"/>
      <c r="D20" s="167">
        <f t="shared" ref="D20:D22" si="1">SUM(B20:C20)</f>
        <v>0</v>
      </c>
      <c r="J20" s="82"/>
    </row>
    <row r="21" spans="1:10" x14ac:dyDescent="0.25">
      <c r="A21" s="425" t="s">
        <v>656</v>
      </c>
      <c r="B21" s="167"/>
      <c r="C21" s="167"/>
      <c r="D21" s="167">
        <f t="shared" si="1"/>
        <v>0</v>
      </c>
      <c r="J21" s="82"/>
    </row>
    <row r="22" spans="1:10" x14ac:dyDescent="0.25">
      <c r="A22" s="425" t="s">
        <v>749</v>
      </c>
      <c r="B22" s="167"/>
      <c r="C22" s="167"/>
      <c r="D22" s="167">
        <f t="shared" si="1"/>
        <v>0</v>
      </c>
      <c r="J22" s="82"/>
    </row>
    <row r="23" spans="1:10" x14ac:dyDescent="0.25">
      <c r="A23" s="166" t="s">
        <v>168</v>
      </c>
      <c r="B23" s="140">
        <f>SUM(B19:B22)</f>
        <v>0</v>
      </c>
      <c r="C23" s="140">
        <f>SUM(C19:C22)</f>
        <v>0</v>
      </c>
      <c r="D23" s="173">
        <f>SUM(D19:D22)</f>
        <v>0</v>
      </c>
      <c r="J23" s="82"/>
    </row>
    <row r="24" spans="1:10" ht="8.1" customHeight="1" x14ac:dyDescent="0.25">
      <c r="J24" s="82"/>
    </row>
    <row r="25" spans="1:10" x14ac:dyDescent="0.25">
      <c r="A25" s="193" t="s">
        <v>295</v>
      </c>
      <c r="B25" s="197"/>
      <c r="C25" s="197"/>
      <c r="D25" s="197"/>
      <c r="J25" s="82"/>
    </row>
    <row r="26" spans="1:10" x14ac:dyDescent="0.25">
      <c r="A26" s="193" t="s">
        <v>289</v>
      </c>
      <c r="B26" s="197"/>
      <c r="C26" s="197"/>
      <c r="D26" s="173">
        <v>0</v>
      </c>
      <c r="F26" s="174" t="s">
        <v>293</v>
      </c>
      <c r="J26" s="82"/>
    </row>
    <row r="27" spans="1:10" x14ac:dyDescent="0.25">
      <c r="A27" s="193" t="s">
        <v>290</v>
      </c>
      <c r="B27" s="197"/>
      <c r="C27" s="197"/>
      <c r="D27" s="173">
        <f>D23-D26</f>
        <v>0</v>
      </c>
      <c r="F27" s="174" t="s">
        <v>198</v>
      </c>
      <c r="J27" s="82"/>
    </row>
    <row r="28" spans="1:10" x14ac:dyDescent="0.25">
      <c r="A28" s="196"/>
      <c r="B28" s="197"/>
      <c r="C28" s="197"/>
      <c r="D28" s="197"/>
      <c r="J28" s="82"/>
    </row>
    <row r="29" spans="1:10" x14ac:dyDescent="0.25">
      <c r="A29" s="155" t="s">
        <v>227</v>
      </c>
      <c r="J29" s="82"/>
    </row>
  </sheetData>
  <pageMargins left="0.7" right="0.7" top="0.75" bottom="0.75" header="0.3" footer="0.3"/>
  <pageSetup scale="6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J91"/>
  <sheetViews>
    <sheetView zoomScale="85" zoomScaleNormal="85" workbookViewId="0"/>
  </sheetViews>
  <sheetFormatPr defaultColWidth="8.7109375" defaultRowHeight="15" x14ac:dyDescent="0.25"/>
  <cols>
    <col min="1" max="1" width="40.5703125" style="65" customWidth="1"/>
    <col min="2" max="4" width="13.5703125" style="72" customWidth="1"/>
    <col min="5" max="5" width="4.7109375" style="65" customWidth="1"/>
    <col min="6" max="6" width="9.7109375" style="65" customWidth="1"/>
    <col min="7" max="16384" width="8.7109375" style="65"/>
  </cols>
  <sheetData>
    <row r="1" spans="1:10" s="6" customFormat="1" ht="39.950000000000003" customHeight="1" x14ac:dyDescent="0.25">
      <c r="A1" s="9" t="s">
        <v>489</v>
      </c>
      <c r="C1" s="9"/>
      <c r="D1" s="19"/>
      <c r="E1" s="58"/>
      <c r="J1" s="82"/>
    </row>
    <row r="2" spans="1:10" s="6" customFormat="1" ht="15" customHeight="1" x14ac:dyDescent="0.25">
      <c r="A2" s="40" t="s">
        <v>59</v>
      </c>
      <c r="D2" s="19"/>
      <c r="E2" s="59" t="s">
        <v>59</v>
      </c>
      <c r="J2" s="82"/>
    </row>
    <row r="3" spans="1:10" s="62" customFormat="1" x14ac:dyDescent="0.25">
      <c r="A3" s="60"/>
      <c r="B3" s="61" t="s">
        <v>170</v>
      </c>
      <c r="C3" s="61" t="s">
        <v>162</v>
      </c>
      <c r="D3" s="61" t="s">
        <v>163</v>
      </c>
      <c r="J3" s="82"/>
    </row>
    <row r="4" spans="1:10" s="62" customFormat="1" x14ac:dyDescent="0.25">
      <c r="A4" s="60"/>
      <c r="B4" s="61" t="s">
        <v>164</v>
      </c>
      <c r="C4" s="61" t="s">
        <v>164</v>
      </c>
      <c r="D4" s="61" t="s">
        <v>164</v>
      </c>
      <c r="J4" s="82"/>
    </row>
    <row r="5" spans="1:10" x14ac:dyDescent="0.25">
      <c r="A5" s="63" t="s">
        <v>169</v>
      </c>
      <c r="B5" s="64"/>
      <c r="C5" s="64"/>
      <c r="D5" s="64"/>
      <c r="J5" s="82"/>
    </row>
    <row r="6" spans="1:10" x14ac:dyDescent="0.25">
      <c r="A6" s="66" t="s">
        <v>166</v>
      </c>
      <c r="B6" s="64"/>
      <c r="C6" s="64"/>
      <c r="D6" s="64"/>
      <c r="J6" s="82"/>
    </row>
    <row r="7" spans="1:10" x14ac:dyDescent="0.25">
      <c r="A7" s="67" t="s">
        <v>167</v>
      </c>
      <c r="B7" s="73"/>
      <c r="C7" s="73"/>
      <c r="D7" s="68">
        <f>B7+C7</f>
        <v>0</v>
      </c>
      <c r="J7" s="82"/>
    </row>
    <row r="8" spans="1:10" x14ac:dyDescent="0.25">
      <c r="A8" s="69" t="s">
        <v>171</v>
      </c>
      <c r="B8" s="64"/>
      <c r="C8" s="64"/>
      <c r="D8" s="68">
        <f t="shared" ref="D8:D12" si="0">B8+C8</f>
        <v>0</v>
      </c>
      <c r="J8" s="82"/>
    </row>
    <row r="9" spans="1:10" x14ac:dyDescent="0.25">
      <c r="A9" s="426" t="s">
        <v>750</v>
      </c>
      <c r="B9" s="64"/>
      <c r="C9" s="64"/>
      <c r="D9" s="68">
        <f t="shared" si="0"/>
        <v>0</v>
      </c>
      <c r="J9" s="82"/>
    </row>
    <row r="10" spans="1:10" x14ac:dyDescent="0.25">
      <c r="A10" s="426" t="s">
        <v>751</v>
      </c>
      <c r="B10" s="64"/>
      <c r="C10" s="64"/>
      <c r="D10" s="68">
        <f t="shared" si="0"/>
        <v>0</v>
      </c>
      <c r="J10" s="82"/>
    </row>
    <row r="11" spans="1:10" s="165" customFormat="1" x14ac:dyDescent="0.25">
      <c r="A11" s="426" t="s">
        <v>772</v>
      </c>
      <c r="B11" s="64"/>
      <c r="C11" s="64"/>
      <c r="D11" s="167">
        <f t="shared" si="0"/>
        <v>0</v>
      </c>
      <c r="J11" s="82"/>
    </row>
    <row r="12" spans="1:10" x14ac:dyDescent="0.25">
      <c r="A12" s="426" t="s">
        <v>773</v>
      </c>
      <c r="B12" s="64"/>
      <c r="C12" s="64"/>
      <c r="D12" s="68">
        <f t="shared" si="0"/>
        <v>0</v>
      </c>
      <c r="J12" s="82"/>
    </row>
    <row r="13" spans="1:10" x14ac:dyDescent="0.25">
      <c r="A13" s="67" t="s">
        <v>168</v>
      </c>
      <c r="B13" s="202">
        <f>SUM(B7:B12)</f>
        <v>0</v>
      </c>
      <c r="C13" s="74">
        <f>SUM(C7:C12)</f>
        <v>0</v>
      </c>
      <c r="D13" s="75">
        <f>SUM(D7:D12)</f>
        <v>0</v>
      </c>
      <c r="F13" s="397" t="s">
        <v>198</v>
      </c>
      <c r="J13" s="82"/>
    </row>
    <row r="14" spans="1:10" x14ac:dyDescent="0.25">
      <c r="A14" s="71"/>
      <c r="B14" s="139"/>
      <c r="C14" s="139"/>
      <c r="D14" s="139"/>
      <c r="F14" s="391"/>
      <c r="J14" s="82"/>
    </row>
    <row r="15" spans="1:10" x14ac:dyDescent="0.25">
      <c r="A15" s="63" t="s">
        <v>165</v>
      </c>
      <c r="B15" s="64"/>
      <c r="C15" s="64"/>
      <c r="D15" s="64"/>
      <c r="F15" s="391"/>
      <c r="J15" s="82"/>
    </row>
    <row r="16" spans="1:10" x14ac:dyDescent="0.25">
      <c r="A16" s="66" t="s">
        <v>166</v>
      </c>
      <c r="B16" s="64"/>
      <c r="C16" s="64"/>
      <c r="D16" s="64"/>
      <c r="F16" s="391"/>
      <c r="J16" s="82"/>
    </row>
    <row r="17" spans="1:10" x14ac:dyDescent="0.25">
      <c r="A17" s="67" t="s">
        <v>167</v>
      </c>
      <c r="B17" s="73"/>
      <c r="C17" s="73"/>
      <c r="D17" s="68">
        <f>B17+C17</f>
        <v>0</v>
      </c>
      <c r="F17" s="391"/>
      <c r="J17" s="82"/>
    </row>
    <row r="18" spans="1:10" x14ac:dyDescent="0.25">
      <c r="A18" s="69" t="s">
        <v>171</v>
      </c>
      <c r="B18" s="64"/>
      <c r="C18" s="64"/>
      <c r="D18" s="68">
        <f t="shared" ref="D18:D24" si="1">B18+C18</f>
        <v>0</v>
      </c>
      <c r="F18" s="391"/>
      <c r="J18" s="82"/>
    </row>
    <row r="19" spans="1:10" x14ac:dyDescent="0.25">
      <c r="A19" s="426" t="s">
        <v>748</v>
      </c>
      <c r="B19" s="64"/>
      <c r="C19" s="64"/>
      <c r="D19" s="68">
        <f t="shared" si="1"/>
        <v>0</v>
      </c>
      <c r="F19" s="391"/>
      <c r="J19" s="82"/>
    </row>
    <row r="20" spans="1:10" x14ac:dyDescent="0.25">
      <c r="A20" s="426" t="s">
        <v>770</v>
      </c>
      <c r="B20" s="64"/>
      <c r="C20" s="64"/>
      <c r="D20" s="68">
        <f t="shared" si="1"/>
        <v>0</v>
      </c>
      <c r="F20" s="391"/>
      <c r="J20" s="82"/>
    </row>
    <row r="21" spans="1:10" x14ac:dyDescent="0.25">
      <c r="A21" s="426" t="s">
        <v>752</v>
      </c>
      <c r="B21" s="64"/>
      <c r="C21" s="64"/>
      <c r="D21" s="140">
        <f t="shared" si="1"/>
        <v>0</v>
      </c>
      <c r="F21" s="391"/>
      <c r="J21" s="82"/>
    </row>
    <row r="22" spans="1:10" s="165" customFormat="1" x14ac:dyDescent="0.25">
      <c r="A22" s="426" t="s">
        <v>786</v>
      </c>
      <c r="B22" s="64"/>
      <c r="C22" s="64"/>
      <c r="D22" s="140">
        <f t="shared" si="1"/>
        <v>0</v>
      </c>
      <c r="F22" s="391"/>
      <c r="J22" s="82"/>
    </row>
    <row r="23" spans="1:10" s="165" customFormat="1" x14ac:dyDescent="0.25">
      <c r="A23" s="426" t="s">
        <v>772</v>
      </c>
      <c r="B23" s="64"/>
      <c r="C23" s="64"/>
      <c r="D23" s="167">
        <f t="shared" si="1"/>
        <v>0</v>
      </c>
      <c r="F23" s="391"/>
      <c r="J23" s="82"/>
    </row>
    <row r="24" spans="1:10" x14ac:dyDescent="0.25">
      <c r="A24" s="426" t="s">
        <v>773</v>
      </c>
      <c r="B24" s="64"/>
      <c r="C24" s="64"/>
      <c r="D24" s="68">
        <f t="shared" si="1"/>
        <v>0</v>
      </c>
      <c r="F24" s="391"/>
      <c r="J24" s="82"/>
    </row>
    <row r="25" spans="1:10" x14ac:dyDescent="0.25">
      <c r="A25" s="67" t="s">
        <v>168</v>
      </c>
      <c r="B25" s="202">
        <f>SUM(B17:B24)</f>
        <v>0</v>
      </c>
      <c r="C25" s="74">
        <f>SUM(C17:C24)</f>
        <v>0</v>
      </c>
      <c r="D25" s="75">
        <f>SUM(D17:D24)</f>
        <v>0</v>
      </c>
      <c r="F25" s="397" t="s">
        <v>198</v>
      </c>
      <c r="J25" s="82"/>
    </row>
    <row r="26" spans="1:10" x14ac:dyDescent="0.25">
      <c r="A26" s="71"/>
      <c r="B26" s="139"/>
      <c r="C26" s="139"/>
      <c r="D26" s="139"/>
      <c r="F26" s="391"/>
      <c r="J26" s="82"/>
    </row>
    <row r="27" spans="1:10" s="165" customFormat="1" x14ac:dyDescent="0.25">
      <c r="A27" s="172" t="s">
        <v>325</v>
      </c>
      <c r="B27" s="64"/>
      <c r="C27" s="64"/>
      <c r="D27" s="64"/>
      <c r="F27" s="391"/>
      <c r="J27" s="82"/>
    </row>
    <row r="28" spans="1:10" s="165" customFormat="1" x14ac:dyDescent="0.25">
      <c r="A28" s="66" t="s">
        <v>166</v>
      </c>
      <c r="B28" s="64"/>
      <c r="C28" s="64"/>
      <c r="D28" s="64"/>
      <c r="F28" s="391"/>
      <c r="J28" s="82"/>
    </row>
    <row r="29" spans="1:10" s="165" customFormat="1" x14ac:dyDescent="0.25">
      <c r="A29" s="166" t="s">
        <v>167</v>
      </c>
      <c r="B29" s="73"/>
      <c r="C29" s="73"/>
      <c r="D29" s="167">
        <f>B29+C29</f>
        <v>0</v>
      </c>
      <c r="F29" s="391"/>
      <c r="J29" s="82"/>
    </row>
    <row r="30" spans="1:10" s="165" customFormat="1" x14ac:dyDescent="0.25">
      <c r="A30" s="168" t="s">
        <v>171</v>
      </c>
      <c r="B30" s="64"/>
      <c r="C30" s="64"/>
      <c r="D30" s="167">
        <f t="shared" ref="D30:D35" si="2">B30+C30</f>
        <v>0</v>
      </c>
      <c r="F30" s="391"/>
      <c r="J30" s="82"/>
    </row>
    <row r="31" spans="1:10" s="165" customFormat="1" x14ac:dyDescent="0.25">
      <c r="A31" s="426" t="s">
        <v>748</v>
      </c>
      <c r="B31" s="64"/>
      <c r="C31" s="64"/>
      <c r="D31" s="167">
        <f t="shared" si="2"/>
        <v>0</v>
      </c>
      <c r="F31" s="391"/>
      <c r="J31" s="82"/>
    </row>
    <row r="32" spans="1:10" s="165" customFormat="1" x14ac:dyDescent="0.25">
      <c r="A32" s="426" t="s">
        <v>770</v>
      </c>
      <c r="B32" s="64"/>
      <c r="C32" s="64"/>
      <c r="D32" s="167">
        <f t="shared" si="2"/>
        <v>0</v>
      </c>
      <c r="F32" s="391"/>
      <c r="J32" s="82"/>
    </row>
    <row r="33" spans="1:10" s="165" customFormat="1" x14ac:dyDescent="0.25">
      <c r="A33" s="426" t="s">
        <v>752</v>
      </c>
      <c r="B33" s="64"/>
      <c r="C33" s="64"/>
      <c r="D33" s="140">
        <f t="shared" si="2"/>
        <v>0</v>
      </c>
      <c r="F33" s="391"/>
      <c r="J33" s="82"/>
    </row>
    <row r="34" spans="1:10" s="165" customFormat="1" x14ac:dyDescent="0.25">
      <c r="A34" s="426" t="s">
        <v>772</v>
      </c>
      <c r="B34" s="64"/>
      <c r="C34" s="64"/>
      <c r="D34" s="140">
        <f t="shared" si="2"/>
        <v>0</v>
      </c>
      <c r="F34" s="391"/>
      <c r="J34" s="82"/>
    </row>
    <row r="35" spans="1:10" s="165" customFormat="1" x14ac:dyDescent="0.25">
      <c r="A35" s="426" t="s">
        <v>773</v>
      </c>
      <c r="B35" s="64"/>
      <c r="C35" s="64"/>
      <c r="D35" s="167">
        <f t="shared" si="2"/>
        <v>0</v>
      </c>
      <c r="F35" s="391"/>
      <c r="J35" s="82"/>
    </row>
    <row r="36" spans="1:10" s="165" customFormat="1" x14ac:dyDescent="0.25">
      <c r="A36" s="166" t="s">
        <v>168</v>
      </c>
      <c r="B36" s="202">
        <f>SUM(B29:B35)</f>
        <v>0</v>
      </c>
      <c r="C36" s="74">
        <f>SUM(C29:C35)</f>
        <v>0</v>
      </c>
      <c r="D36" s="75">
        <f>SUM(D29:D35)</f>
        <v>0</v>
      </c>
      <c r="F36" s="397" t="s">
        <v>198</v>
      </c>
      <c r="J36" s="82"/>
    </row>
    <row r="37" spans="1:10" s="165" customFormat="1" x14ac:dyDescent="0.25">
      <c r="A37" s="169"/>
      <c r="B37" s="139"/>
      <c r="C37" s="139"/>
      <c r="D37" s="139"/>
      <c r="F37" s="391"/>
      <c r="J37" s="82"/>
    </row>
    <row r="38" spans="1:10" x14ac:dyDescent="0.25">
      <c r="A38" s="63" t="s">
        <v>292</v>
      </c>
      <c r="B38" s="61" t="s">
        <v>59</v>
      </c>
      <c r="C38" s="61" t="s">
        <v>59</v>
      </c>
      <c r="D38" s="61" t="s">
        <v>59</v>
      </c>
      <c r="F38" s="391"/>
      <c r="J38" s="82"/>
    </row>
    <row r="39" spans="1:10" x14ac:dyDescent="0.25">
      <c r="A39" s="66" t="s">
        <v>166</v>
      </c>
      <c r="B39" s="64"/>
      <c r="C39" s="64"/>
      <c r="D39" s="64"/>
      <c r="F39" s="391"/>
      <c r="J39" s="82"/>
    </row>
    <row r="40" spans="1:10" x14ac:dyDescent="0.25">
      <c r="A40" s="67" t="s">
        <v>167</v>
      </c>
      <c r="B40" s="68"/>
      <c r="C40" s="68"/>
      <c r="D40" s="68"/>
      <c r="F40" s="391"/>
      <c r="J40" s="82"/>
    </row>
    <row r="41" spans="1:10" x14ac:dyDescent="0.25">
      <c r="A41" s="69" t="s">
        <v>171</v>
      </c>
      <c r="B41" s="68"/>
      <c r="C41" s="68"/>
      <c r="D41" s="140">
        <f t="shared" ref="D41:D47" si="3">B41+C41</f>
        <v>0</v>
      </c>
      <c r="F41" s="391"/>
      <c r="J41" s="82"/>
    </row>
    <row r="42" spans="1:10" x14ac:dyDescent="0.25">
      <c r="A42" s="426" t="s">
        <v>748</v>
      </c>
      <c r="B42" s="68"/>
      <c r="C42" s="68"/>
      <c r="D42" s="140">
        <f t="shared" si="3"/>
        <v>0</v>
      </c>
      <c r="F42" s="391"/>
      <c r="J42" s="82"/>
    </row>
    <row r="43" spans="1:10" x14ac:dyDescent="0.25">
      <c r="A43" s="426" t="s">
        <v>770</v>
      </c>
      <c r="B43" s="68"/>
      <c r="C43" s="68"/>
      <c r="D43" s="140">
        <f t="shared" si="3"/>
        <v>0</v>
      </c>
      <c r="F43" s="391"/>
      <c r="J43" s="82"/>
    </row>
    <row r="44" spans="1:10" x14ac:dyDescent="0.25">
      <c r="A44" s="426" t="s">
        <v>752</v>
      </c>
      <c r="B44" s="68"/>
      <c r="C44" s="68"/>
      <c r="D44" s="140">
        <f t="shared" si="3"/>
        <v>0</v>
      </c>
      <c r="F44" s="391"/>
      <c r="J44" s="82"/>
    </row>
    <row r="45" spans="1:10" x14ac:dyDescent="0.25">
      <c r="A45" s="426" t="s">
        <v>771</v>
      </c>
      <c r="B45" s="68"/>
      <c r="C45" s="68"/>
      <c r="D45" s="140">
        <f t="shared" si="3"/>
        <v>0</v>
      </c>
      <c r="F45" s="391"/>
      <c r="J45" s="82"/>
    </row>
    <row r="46" spans="1:10" s="165" customFormat="1" x14ac:dyDescent="0.25">
      <c r="A46" s="426" t="s">
        <v>772</v>
      </c>
      <c r="B46" s="167"/>
      <c r="C46" s="167"/>
      <c r="D46" s="140">
        <f t="shared" si="3"/>
        <v>0</v>
      </c>
      <c r="F46" s="391"/>
      <c r="J46" s="82"/>
    </row>
    <row r="47" spans="1:10" x14ac:dyDescent="0.25">
      <c r="A47" s="426" t="s">
        <v>773</v>
      </c>
      <c r="B47" s="68"/>
      <c r="C47" s="68"/>
      <c r="D47" s="140">
        <f t="shared" si="3"/>
        <v>0</v>
      </c>
      <c r="F47" s="391"/>
      <c r="J47" s="82"/>
    </row>
    <row r="48" spans="1:10" x14ac:dyDescent="0.25">
      <c r="A48" s="67" t="s">
        <v>168</v>
      </c>
      <c r="B48" s="203">
        <f>SUM(B40:B47)</f>
        <v>0</v>
      </c>
      <c r="C48" s="140">
        <f>SUM(C40:C47)</f>
        <v>0</v>
      </c>
      <c r="D48" s="70">
        <f>SUM(D40:D47)</f>
        <v>0</v>
      </c>
      <c r="F48" s="397" t="s">
        <v>198</v>
      </c>
      <c r="J48" s="82"/>
    </row>
    <row r="49" spans="1:10" x14ac:dyDescent="0.25">
      <c r="C49" s="65"/>
      <c r="D49" s="65"/>
      <c r="F49" s="391"/>
      <c r="J49" s="82"/>
    </row>
    <row r="50" spans="1:10" x14ac:dyDescent="0.25">
      <c r="A50" s="63" t="s">
        <v>446</v>
      </c>
      <c r="B50" s="64"/>
      <c r="C50" s="64"/>
      <c r="D50" s="64"/>
      <c r="F50" s="391"/>
      <c r="J50" s="82"/>
    </row>
    <row r="51" spans="1:10" x14ac:dyDescent="0.25">
      <c r="A51" s="66" t="s">
        <v>166</v>
      </c>
      <c r="B51" s="64"/>
      <c r="C51" s="64"/>
      <c r="D51" s="64"/>
      <c r="F51" s="391"/>
      <c r="J51" s="82"/>
    </row>
    <row r="52" spans="1:10" x14ac:dyDescent="0.25">
      <c r="A52" s="67" t="s">
        <v>167</v>
      </c>
      <c r="B52" s="73"/>
      <c r="C52" s="76"/>
      <c r="D52" s="68">
        <f>B52+C52</f>
        <v>0</v>
      </c>
      <c r="F52" s="391"/>
      <c r="J52" s="82"/>
    </row>
    <row r="53" spans="1:10" x14ac:dyDescent="0.25">
      <c r="A53" s="69" t="s">
        <v>171</v>
      </c>
      <c r="B53" s="64"/>
      <c r="C53" s="76"/>
      <c r="D53" s="68">
        <f t="shared" ref="D53:D58" si="4">B53+C53</f>
        <v>0</v>
      </c>
      <c r="F53" s="391"/>
      <c r="J53" s="82"/>
    </row>
    <row r="54" spans="1:10" x14ac:dyDescent="0.25">
      <c r="A54" s="426" t="s">
        <v>770</v>
      </c>
      <c r="B54" s="64"/>
      <c r="C54" s="76"/>
      <c r="D54" s="68">
        <f t="shared" si="4"/>
        <v>0</v>
      </c>
      <c r="F54" s="391"/>
      <c r="J54" s="82"/>
    </row>
    <row r="55" spans="1:10" x14ac:dyDescent="0.25">
      <c r="A55" s="426" t="s">
        <v>753</v>
      </c>
      <c r="B55" s="64"/>
      <c r="C55" s="76"/>
      <c r="D55" s="68">
        <f t="shared" si="4"/>
        <v>0</v>
      </c>
      <c r="F55" s="391"/>
      <c r="J55" s="82"/>
    </row>
    <row r="56" spans="1:10" x14ac:dyDescent="0.25">
      <c r="A56" s="426" t="s">
        <v>786</v>
      </c>
      <c r="B56" s="64"/>
      <c r="C56" s="76"/>
      <c r="D56" s="68">
        <f t="shared" si="4"/>
        <v>0</v>
      </c>
      <c r="F56" s="391"/>
      <c r="J56" s="82"/>
    </row>
    <row r="57" spans="1:10" s="165" customFormat="1" x14ac:dyDescent="0.25">
      <c r="A57" s="426" t="s">
        <v>772</v>
      </c>
      <c r="B57" s="64"/>
      <c r="C57" s="76"/>
      <c r="D57" s="167">
        <f t="shared" si="4"/>
        <v>0</v>
      </c>
      <c r="F57" s="391"/>
      <c r="J57" s="82"/>
    </row>
    <row r="58" spans="1:10" x14ac:dyDescent="0.25">
      <c r="A58" s="426" t="s">
        <v>773</v>
      </c>
      <c r="B58" s="64"/>
      <c r="C58" s="76"/>
      <c r="D58" s="68">
        <f t="shared" si="4"/>
        <v>0</v>
      </c>
      <c r="F58" s="391"/>
      <c r="J58" s="82"/>
    </row>
    <row r="59" spans="1:10" x14ac:dyDescent="0.25">
      <c r="A59" s="67" t="s">
        <v>168</v>
      </c>
      <c r="B59" s="202">
        <f>SUM(B52:B58)</f>
        <v>0</v>
      </c>
      <c r="C59" s="76">
        <f>SUM(C52:C58)</f>
        <v>0</v>
      </c>
      <c r="D59" s="75">
        <f>SUM(D52:D58)</f>
        <v>0</v>
      </c>
      <c r="F59" s="397" t="s">
        <v>198</v>
      </c>
      <c r="J59" s="82"/>
    </row>
    <row r="60" spans="1:10" x14ac:dyDescent="0.25">
      <c r="F60" s="391"/>
      <c r="J60" s="82"/>
    </row>
    <row r="61" spans="1:10" s="165" customFormat="1" x14ac:dyDescent="0.25">
      <c r="A61" s="172" t="s">
        <v>447</v>
      </c>
      <c r="B61" s="64"/>
      <c r="C61" s="64"/>
      <c r="D61" s="64"/>
      <c r="F61" s="391"/>
      <c r="J61" s="82"/>
    </row>
    <row r="62" spans="1:10" s="165" customFormat="1" x14ac:dyDescent="0.25">
      <c r="A62" s="66" t="s">
        <v>166</v>
      </c>
      <c r="B62" s="64"/>
      <c r="C62" s="64"/>
      <c r="D62" s="64"/>
      <c r="F62" s="391"/>
      <c r="J62" s="82"/>
    </row>
    <row r="63" spans="1:10" s="165" customFormat="1" x14ac:dyDescent="0.25">
      <c r="A63" s="166" t="s">
        <v>167</v>
      </c>
      <c r="B63" s="73"/>
      <c r="C63" s="73"/>
      <c r="D63" s="167">
        <f>B63+C63</f>
        <v>0</v>
      </c>
      <c r="F63" s="391"/>
      <c r="J63" s="82"/>
    </row>
    <row r="64" spans="1:10" s="165" customFormat="1" x14ac:dyDescent="0.25">
      <c r="A64" s="425" t="s">
        <v>171</v>
      </c>
      <c r="B64" s="64"/>
      <c r="C64" s="64"/>
      <c r="D64" s="167">
        <f t="shared" ref="D64:D69" si="5">B64+C64</f>
        <v>0</v>
      </c>
      <c r="F64" s="391"/>
      <c r="J64" s="82"/>
    </row>
    <row r="65" spans="1:10" s="165" customFormat="1" x14ac:dyDescent="0.25">
      <c r="A65" s="426" t="s">
        <v>770</v>
      </c>
      <c r="B65" s="64"/>
      <c r="C65" s="64"/>
      <c r="D65" s="167">
        <f t="shared" si="5"/>
        <v>0</v>
      </c>
      <c r="F65" s="391"/>
      <c r="J65" s="82"/>
    </row>
    <row r="66" spans="1:10" s="165" customFormat="1" x14ac:dyDescent="0.25">
      <c r="A66" s="426" t="s">
        <v>753</v>
      </c>
      <c r="B66" s="64"/>
      <c r="C66" s="64"/>
      <c r="D66" s="167">
        <f t="shared" si="5"/>
        <v>0</v>
      </c>
      <c r="F66" s="391"/>
      <c r="J66" s="82"/>
    </row>
    <row r="67" spans="1:10" s="165" customFormat="1" x14ac:dyDescent="0.25">
      <c r="A67" s="426" t="s">
        <v>786</v>
      </c>
      <c r="B67" s="64"/>
      <c r="C67" s="64"/>
      <c r="D67" s="167">
        <f t="shared" si="5"/>
        <v>0</v>
      </c>
      <c r="F67" s="391"/>
      <c r="J67" s="82"/>
    </row>
    <row r="68" spans="1:10" s="165" customFormat="1" x14ac:dyDescent="0.25">
      <c r="A68" s="426" t="s">
        <v>772</v>
      </c>
      <c r="B68" s="64"/>
      <c r="C68" s="64"/>
      <c r="D68" s="167">
        <f t="shared" si="5"/>
        <v>0</v>
      </c>
      <c r="F68" s="391"/>
      <c r="J68" s="82"/>
    </row>
    <row r="69" spans="1:10" s="165" customFormat="1" x14ac:dyDescent="0.25">
      <c r="A69" s="426" t="s">
        <v>773</v>
      </c>
      <c r="B69" s="64"/>
      <c r="C69" s="64"/>
      <c r="D69" s="167">
        <f t="shared" si="5"/>
        <v>0</v>
      </c>
      <c r="F69" s="391"/>
      <c r="J69" s="82"/>
    </row>
    <row r="70" spans="1:10" s="165" customFormat="1" x14ac:dyDescent="0.25">
      <c r="A70" s="166" t="s">
        <v>168</v>
      </c>
      <c r="B70" s="202">
        <f>SUM(B63:B69)</f>
        <v>0</v>
      </c>
      <c r="C70" s="74">
        <f>SUM(C63:C69)</f>
        <v>0</v>
      </c>
      <c r="D70" s="75">
        <f>SUM(D63:D69)</f>
        <v>0</v>
      </c>
      <c r="F70" s="397" t="s">
        <v>198</v>
      </c>
      <c r="J70" s="82"/>
    </row>
    <row r="71" spans="1:10" s="165" customFormat="1" x14ac:dyDescent="0.25">
      <c r="B71" s="72"/>
      <c r="C71" s="72"/>
      <c r="D71" s="72"/>
      <c r="F71" s="391"/>
      <c r="J71" s="82"/>
    </row>
    <row r="72" spans="1:10" s="165" customFormat="1" x14ac:dyDescent="0.25">
      <c r="A72" s="172" t="s">
        <v>448</v>
      </c>
      <c r="B72" s="64"/>
      <c r="C72" s="64"/>
      <c r="D72" s="64"/>
      <c r="F72" s="391"/>
      <c r="J72" s="82"/>
    </row>
    <row r="73" spans="1:10" s="165" customFormat="1" x14ac:dyDescent="0.25">
      <c r="A73" s="66" t="s">
        <v>166</v>
      </c>
      <c r="B73" s="64"/>
      <c r="C73" s="64"/>
      <c r="D73" s="64"/>
      <c r="F73" s="391"/>
      <c r="J73" s="82"/>
    </row>
    <row r="74" spans="1:10" s="165" customFormat="1" x14ac:dyDescent="0.25">
      <c r="A74" s="166" t="s">
        <v>167</v>
      </c>
      <c r="B74" s="73"/>
      <c r="C74" s="73"/>
      <c r="D74" s="167">
        <f>B74+C74</f>
        <v>0</v>
      </c>
      <c r="F74" s="391"/>
      <c r="J74" s="82"/>
    </row>
    <row r="75" spans="1:10" s="165" customFormat="1" x14ac:dyDescent="0.25">
      <c r="A75" s="168" t="s">
        <v>171</v>
      </c>
      <c r="B75" s="64"/>
      <c r="C75" s="64"/>
      <c r="D75" s="167">
        <f t="shared" ref="D75:D80" si="6">B75+C75</f>
        <v>0</v>
      </c>
      <c r="F75" s="391"/>
      <c r="J75" s="82"/>
    </row>
    <row r="76" spans="1:10" s="165" customFormat="1" x14ac:dyDescent="0.25">
      <c r="A76" s="426" t="s">
        <v>770</v>
      </c>
      <c r="B76" s="64"/>
      <c r="C76" s="64"/>
      <c r="D76" s="167">
        <f t="shared" si="6"/>
        <v>0</v>
      </c>
      <c r="F76" s="391"/>
      <c r="J76" s="82"/>
    </row>
    <row r="77" spans="1:10" s="165" customFormat="1" x14ac:dyDescent="0.25">
      <c r="A77" s="426" t="s">
        <v>753</v>
      </c>
      <c r="B77" s="64"/>
      <c r="C77" s="64"/>
      <c r="D77" s="167">
        <f t="shared" si="6"/>
        <v>0</v>
      </c>
      <c r="F77" s="391"/>
      <c r="J77" s="82"/>
    </row>
    <row r="78" spans="1:10" s="165" customFormat="1" x14ac:dyDescent="0.25">
      <c r="A78" s="426" t="s">
        <v>786</v>
      </c>
      <c r="B78" s="64"/>
      <c r="C78" s="64"/>
      <c r="D78" s="167">
        <f t="shared" si="6"/>
        <v>0</v>
      </c>
      <c r="F78" s="391"/>
      <c r="J78" s="82"/>
    </row>
    <row r="79" spans="1:10" s="165" customFormat="1" x14ac:dyDescent="0.25">
      <c r="A79" s="426" t="s">
        <v>772</v>
      </c>
      <c r="B79" s="64"/>
      <c r="C79" s="64"/>
      <c r="D79" s="167">
        <f t="shared" si="6"/>
        <v>0</v>
      </c>
      <c r="F79" s="391"/>
      <c r="J79" s="82"/>
    </row>
    <row r="80" spans="1:10" s="165" customFormat="1" x14ac:dyDescent="0.25">
      <c r="A80" s="426" t="s">
        <v>773</v>
      </c>
      <c r="B80" s="64"/>
      <c r="C80" s="64"/>
      <c r="D80" s="167">
        <f t="shared" si="6"/>
        <v>0</v>
      </c>
      <c r="F80" s="391"/>
      <c r="J80" s="82"/>
    </row>
    <row r="81" spans="1:10" s="165" customFormat="1" x14ac:dyDescent="0.25">
      <c r="A81" s="166" t="s">
        <v>168</v>
      </c>
      <c r="B81" s="202">
        <f>SUM(B74:B80)</f>
        <v>0</v>
      </c>
      <c r="C81" s="74">
        <f>SUM(C74:C80)</f>
        <v>0</v>
      </c>
      <c r="D81" s="75">
        <f>SUM(D74:D80)</f>
        <v>0</v>
      </c>
      <c r="F81" s="397" t="s">
        <v>198</v>
      </c>
      <c r="J81" s="82"/>
    </row>
    <row r="82" spans="1:10" s="165" customFormat="1" x14ac:dyDescent="0.25">
      <c r="B82" s="72"/>
      <c r="C82" s="72"/>
      <c r="D82" s="72"/>
      <c r="J82" s="82"/>
    </row>
    <row r="83" spans="1:10" s="165" customFormat="1" x14ac:dyDescent="0.25">
      <c r="B83" s="452" t="s">
        <v>193</v>
      </c>
      <c r="C83" s="452"/>
      <c r="D83" s="72"/>
      <c r="J83" s="82"/>
    </row>
    <row r="84" spans="1:10" x14ac:dyDescent="0.25">
      <c r="A84" s="63" t="s">
        <v>189</v>
      </c>
      <c r="B84" s="428" t="s">
        <v>767</v>
      </c>
      <c r="C84" s="428" t="s">
        <v>766</v>
      </c>
      <c r="D84" s="65"/>
      <c r="J84" s="82"/>
    </row>
    <row r="85" spans="1:10" x14ac:dyDescent="0.25">
      <c r="A85" s="67" t="s">
        <v>190</v>
      </c>
      <c r="B85" s="429"/>
      <c r="C85" s="429"/>
      <c r="D85" s="65"/>
      <c r="J85" s="82"/>
    </row>
    <row r="86" spans="1:10" x14ac:dyDescent="0.25">
      <c r="A86" s="67" t="s">
        <v>210</v>
      </c>
      <c r="B86" s="429"/>
      <c r="C86" s="429"/>
      <c r="D86" s="65"/>
      <c r="J86" s="82"/>
    </row>
    <row r="87" spans="1:10" x14ac:dyDescent="0.25">
      <c r="A87" s="67" t="s">
        <v>191</v>
      </c>
      <c r="B87" s="373"/>
      <c r="C87" s="373"/>
      <c r="D87" s="65"/>
      <c r="J87" s="82"/>
    </row>
    <row r="88" spans="1:10" x14ac:dyDescent="0.25">
      <c r="A88" s="67" t="s">
        <v>192</v>
      </c>
      <c r="B88" s="373"/>
      <c r="C88" s="373"/>
      <c r="D88" s="65"/>
      <c r="J88" s="82"/>
    </row>
    <row r="89" spans="1:10" x14ac:dyDescent="0.25">
      <c r="A89" s="67" t="s">
        <v>162</v>
      </c>
      <c r="B89" s="373"/>
      <c r="C89" s="373"/>
      <c r="D89" s="65"/>
      <c r="J89" s="82"/>
    </row>
    <row r="90" spans="1:10" x14ac:dyDescent="0.25">
      <c r="A90" s="67" t="s">
        <v>194</v>
      </c>
      <c r="B90" s="373"/>
      <c r="C90" s="373"/>
      <c r="D90" s="65"/>
      <c r="J90" s="82"/>
    </row>
    <row r="91" spans="1:10" x14ac:dyDescent="0.25">
      <c r="C91" s="65"/>
    </row>
  </sheetData>
  <mergeCells count="1">
    <mergeCell ref="B83:C8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J43"/>
  <sheetViews>
    <sheetView zoomScale="85" zoomScaleNormal="85" workbookViewId="0"/>
  </sheetViews>
  <sheetFormatPr defaultColWidth="8.7109375" defaultRowHeight="15" x14ac:dyDescent="0.25"/>
  <cols>
    <col min="1" max="1" width="50.5703125" style="65" customWidth="1"/>
    <col min="2" max="2" width="13.5703125" style="72" customWidth="1"/>
    <col min="3" max="3" width="1.5703125" style="65" customWidth="1"/>
    <col min="4" max="4" width="15.5703125" style="174" customWidth="1"/>
    <col min="5" max="16384" width="8.7109375" style="65"/>
  </cols>
  <sheetData>
    <row r="1" spans="1:10" s="6" customFormat="1" ht="39.950000000000003" customHeight="1" x14ac:dyDescent="0.25">
      <c r="A1" s="9" t="s">
        <v>490</v>
      </c>
      <c r="C1" s="19"/>
      <c r="D1" s="194"/>
      <c r="J1" s="82"/>
    </row>
    <row r="2" spans="1:10" s="6" customFormat="1" ht="15" customHeight="1" x14ac:dyDescent="0.25">
      <c r="A2" s="40" t="s">
        <v>59</v>
      </c>
      <c r="C2" s="19"/>
      <c r="D2" s="92"/>
      <c r="J2" s="82"/>
    </row>
    <row r="3" spans="1:10" s="62" customFormat="1" x14ac:dyDescent="0.25">
      <c r="A3" s="60"/>
      <c r="B3" s="61" t="s">
        <v>163</v>
      </c>
      <c r="D3" s="195"/>
      <c r="J3" s="82"/>
    </row>
    <row r="4" spans="1:10" s="62" customFormat="1" x14ac:dyDescent="0.25">
      <c r="A4" s="60"/>
      <c r="B4" s="61" t="s">
        <v>164</v>
      </c>
      <c r="D4" s="195"/>
      <c r="J4" s="82"/>
    </row>
    <row r="5" spans="1:10" x14ac:dyDescent="0.25">
      <c r="A5" s="63" t="s">
        <v>265</v>
      </c>
      <c r="B5" s="64"/>
      <c r="J5" s="82"/>
    </row>
    <row r="6" spans="1:10" x14ac:dyDescent="0.25">
      <c r="A6" s="66" t="s">
        <v>166</v>
      </c>
      <c r="B6" s="64"/>
      <c r="J6" s="82"/>
    </row>
    <row r="7" spans="1:10" x14ac:dyDescent="0.25">
      <c r="A7" s="67" t="s">
        <v>167</v>
      </c>
      <c r="B7" s="68"/>
      <c r="J7" s="82"/>
    </row>
    <row r="8" spans="1:10" x14ac:dyDescent="0.25">
      <c r="A8" s="69" t="s">
        <v>641</v>
      </c>
      <c r="B8" s="68"/>
      <c r="J8" s="82"/>
    </row>
    <row r="9" spans="1:10" x14ac:dyDescent="0.25">
      <c r="A9" s="426" t="s">
        <v>754</v>
      </c>
      <c r="B9" s="68"/>
      <c r="J9" s="82"/>
    </row>
    <row r="10" spans="1:10" x14ac:dyDescent="0.25">
      <c r="A10" s="426" t="s">
        <v>188</v>
      </c>
      <c r="B10" s="167">
        <f>-B23</f>
        <v>0</v>
      </c>
      <c r="D10" s="174" t="s">
        <v>306</v>
      </c>
      <c r="J10" s="82"/>
    </row>
    <row r="11" spans="1:10" x14ac:dyDescent="0.25">
      <c r="A11" s="425" t="s">
        <v>755</v>
      </c>
      <c r="B11" s="68"/>
      <c r="J11" s="82"/>
    </row>
    <row r="12" spans="1:10" x14ac:dyDescent="0.25">
      <c r="A12" s="67" t="s">
        <v>168</v>
      </c>
      <c r="B12" s="70">
        <f>SUM(B7:B11)</f>
        <v>0</v>
      </c>
      <c r="D12" s="174" t="s">
        <v>198</v>
      </c>
      <c r="J12" s="82"/>
    </row>
    <row r="13" spans="1:10" ht="8.1" customHeight="1" x14ac:dyDescent="0.25">
      <c r="A13" s="156"/>
      <c r="B13" s="157"/>
      <c r="J13" s="82"/>
    </row>
    <row r="14" spans="1:10" s="165" customFormat="1" x14ac:dyDescent="0.25">
      <c r="A14" s="193" t="s">
        <v>295</v>
      </c>
      <c r="B14" s="197"/>
      <c r="D14" s="174"/>
      <c r="J14" s="82"/>
    </row>
    <row r="15" spans="1:10" s="165" customFormat="1" x14ac:dyDescent="0.25">
      <c r="A15" s="193" t="s">
        <v>289</v>
      </c>
      <c r="B15" s="173">
        <v>0</v>
      </c>
      <c r="D15" s="174" t="s">
        <v>293</v>
      </c>
      <c r="J15" s="82"/>
    </row>
    <row r="16" spans="1:10" s="165" customFormat="1" x14ac:dyDescent="0.25">
      <c r="A16" s="193" t="s">
        <v>290</v>
      </c>
      <c r="B16" s="173">
        <f>B12-B15</f>
        <v>0</v>
      </c>
      <c r="D16" s="174" t="s">
        <v>198</v>
      </c>
      <c r="J16" s="82"/>
    </row>
    <row r="17" spans="1:10" s="165" customFormat="1" x14ac:dyDescent="0.25">
      <c r="A17" s="198"/>
      <c r="B17" s="158"/>
      <c r="D17" s="174"/>
      <c r="J17" s="82"/>
    </row>
    <row r="18" spans="1:10" x14ac:dyDescent="0.25">
      <c r="A18" s="63" t="s">
        <v>482</v>
      </c>
      <c r="B18" s="64"/>
      <c r="J18" s="82"/>
    </row>
    <row r="19" spans="1:10" x14ac:dyDescent="0.25">
      <c r="A19" s="66" t="s">
        <v>166</v>
      </c>
      <c r="B19" s="64"/>
      <c r="J19" s="82"/>
    </row>
    <row r="20" spans="1:10" x14ac:dyDescent="0.25">
      <c r="A20" s="67" t="s">
        <v>167</v>
      </c>
      <c r="B20" s="68"/>
      <c r="J20" s="82"/>
    </row>
    <row r="21" spans="1:10" x14ac:dyDescent="0.25">
      <c r="A21" s="69" t="s">
        <v>642</v>
      </c>
      <c r="B21" s="68"/>
      <c r="J21" s="82"/>
    </row>
    <row r="22" spans="1:10" s="165" customFormat="1" x14ac:dyDescent="0.25">
      <c r="A22" s="425" t="s">
        <v>785</v>
      </c>
      <c r="B22" s="167"/>
      <c r="D22" s="174"/>
      <c r="J22" s="82"/>
    </row>
    <row r="23" spans="1:10" x14ac:dyDescent="0.25">
      <c r="A23" s="426" t="s">
        <v>756</v>
      </c>
      <c r="B23" s="68"/>
      <c r="D23" s="174" t="s">
        <v>307</v>
      </c>
      <c r="J23" s="82"/>
    </row>
    <row r="24" spans="1:10" x14ac:dyDescent="0.25">
      <c r="A24" s="425" t="s">
        <v>757</v>
      </c>
      <c r="B24" s="68"/>
      <c r="J24" s="82"/>
    </row>
    <row r="25" spans="1:10" x14ac:dyDescent="0.25">
      <c r="A25" s="67" t="s">
        <v>168</v>
      </c>
      <c r="B25" s="70">
        <f>SUM(B20:B24)</f>
        <v>0</v>
      </c>
      <c r="J25" s="82"/>
    </row>
    <row r="26" spans="1:10" ht="8.1" customHeight="1" x14ac:dyDescent="0.25">
      <c r="J26" s="82"/>
    </row>
    <row r="27" spans="1:10" s="165" customFormat="1" x14ac:dyDescent="0.25">
      <c r="A27" s="193" t="s">
        <v>295</v>
      </c>
      <c r="B27" s="197"/>
      <c r="D27" s="174"/>
      <c r="J27" s="82"/>
    </row>
    <row r="28" spans="1:10" s="165" customFormat="1" x14ac:dyDescent="0.25">
      <c r="A28" s="193" t="s">
        <v>289</v>
      </c>
      <c r="B28" s="173">
        <v>0</v>
      </c>
      <c r="D28" s="174" t="s">
        <v>293</v>
      </c>
      <c r="J28" s="82"/>
    </row>
    <row r="29" spans="1:10" s="165" customFormat="1" x14ac:dyDescent="0.25">
      <c r="A29" s="193" t="s">
        <v>290</v>
      </c>
      <c r="B29" s="173">
        <f>B25-B28</f>
        <v>0</v>
      </c>
      <c r="D29" s="174" t="s">
        <v>198</v>
      </c>
      <c r="J29" s="82"/>
    </row>
    <row r="30" spans="1:10" x14ac:dyDescent="0.25">
      <c r="J30" s="82"/>
    </row>
    <row r="31" spans="1:10" s="165" customFormat="1" x14ac:dyDescent="0.25">
      <c r="A31" s="172" t="s">
        <v>304</v>
      </c>
      <c r="B31" s="64"/>
      <c r="D31" s="174"/>
      <c r="J31" s="82"/>
    </row>
    <row r="32" spans="1:10" s="165" customFormat="1" x14ac:dyDescent="0.25">
      <c r="A32" s="66" t="s">
        <v>166</v>
      </c>
      <c r="B32" s="64"/>
      <c r="D32" s="174"/>
      <c r="J32" s="82"/>
    </row>
    <row r="33" spans="1:10" s="165" customFormat="1" x14ac:dyDescent="0.25">
      <c r="A33" s="166" t="s">
        <v>167</v>
      </c>
      <c r="B33" s="167"/>
      <c r="D33" s="174"/>
      <c r="J33" s="82"/>
    </row>
    <row r="34" spans="1:10" s="165" customFormat="1" x14ac:dyDescent="0.25">
      <c r="A34" s="425" t="s">
        <v>758</v>
      </c>
      <c r="B34" s="167"/>
      <c r="D34" s="174"/>
      <c r="J34" s="82"/>
    </row>
    <row r="35" spans="1:10" s="165" customFormat="1" x14ac:dyDescent="0.25">
      <c r="A35" s="425" t="s">
        <v>759</v>
      </c>
      <c r="B35" s="167"/>
      <c r="D35" s="174"/>
      <c r="J35" s="82"/>
    </row>
    <row r="36" spans="1:10" s="165" customFormat="1" x14ac:dyDescent="0.25">
      <c r="A36" s="166" t="s">
        <v>168</v>
      </c>
      <c r="B36" s="173">
        <f>SUM(B33:B35)</f>
        <v>0</v>
      </c>
      <c r="D36" s="174" t="s">
        <v>198</v>
      </c>
      <c r="J36" s="82"/>
    </row>
    <row r="37" spans="1:10" x14ac:dyDescent="0.25">
      <c r="J37" s="82"/>
    </row>
    <row r="38" spans="1:10" s="165" customFormat="1" x14ac:dyDescent="0.25">
      <c r="A38" s="172" t="s">
        <v>483</v>
      </c>
      <c r="B38" s="64"/>
      <c r="D38" s="174"/>
      <c r="J38" s="82"/>
    </row>
    <row r="39" spans="1:10" s="165" customFormat="1" x14ac:dyDescent="0.25">
      <c r="A39" s="66" t="s">
        <v>166</v>
      </c>
      <c r="B39" s="64"/>
      <c r="D39" s="174"/>
      <c r="J39" s="82"/>
    </row>
    <row r="40" spans="1:10" s="165" customFormat="1" x14ac:dyDescent="0.25">
      <c r="A40" s="166" t="s">
        <v>167</v>
      </c>
      <c r="B40" s="167"/>
      <c r="D40" s="174"/>
      <c r="J40" s="82"/>
    </row>
    <row r="41" spans="1:10" s="165" customFormat="1" x14ac:dyDescent="0.25">
      <c r="A41" s="425" t="s">
        <v>760</v>
      </c>
      <c r="B41" s="167"/>
      <c r="D41" s="174"/>
      <c r="J41" s="82"/>
    </row>
    <row r="42" spans="1:10" s="165" customFormat="1" x14ac:dyDescent="0.25">
      <c r="A42" s="425" t="s">
        <v>765</v>
      </c>
      <c r="B42" s="167"/>
      <c r="D42" s="174"/>
      <c r="J42" s="82"/>
    </row>
    <row r="43" spans="1:10" s="165" customFormat="1" x14ac:dyDescent="0.25">
      <c r="A43" s="426" t="s">
        <v>168</v>
      </c>
      <c r="B43" s="173">
        <f>SUM(B40:B42)</f>
        <v>0</v>
      </c>
      <c r="D43" s="174" t="s">
        <v>198</v>
      </c>
      <c r="J43" s="82"/>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J28"/>
  <sheetViews>
    <sheetView zoomScale="85" zoomScaleNormal="85" workbookViewId="0"/>
  </sheetViews>
  <sheetFormatPr defaultColWidth="8.7109375" defaultRowHeight="15" x14ac:dyDescent="0.25"/>
  <cols>
    <col min="1" max="1" width="50.5703125" style="65" customWidth="1"/>
    <col min="2" max="4" width="13.5703125" style="72" customWidth="1"/>
    <col min="5" max="5" width="1.5703125" style="65" customWidth="1"/>
    <col min="6" max="6" width="40.5703125" style="65" customWidth="1"/>
    <col min="7" max="16384" width="8.7109375" style="65"/>
  </cols>
  <sheetData>
    <row r="1" spans="1:10" s="6" customFormat="1" ht="39.950000000000003" customHeight="1" x14ac:dyDescent="0.25">
      <c r="A1" s="9" t="s">
        <v>491</v>
      </c>
      <c r="E1" s="19"/>
      <c r="F1" s="58"/>
      <c r="J1" s="82"/>
    </row>
    <row r="2" spans="1:10" s="6" customFormat="1" ht="15" customHeight="1" x14ac:dyDescent="0.25">
      <c r="A2" s="40" t="s">
        <v>59</v>
      </c>
      <c r="E2" s="19"/>
      <c r="J2" s="82"/>
    </row>
    <row r="3" spans="1:10" s="62" customFormat="1" x14ac:dyDescent="0.25">
      <c r="A3" s="60"/>
      <c r="B3" s="61" t="s">
        <v>170</v>
      </c>
      <c r="C3" s="164" t="s">
        <v>162</v>
      </c>
      <c r="D3" s="164" t="s">
        <v>163</v>
      </c>
      <c r="J3" s="82"/>
    </row>
    <row r="4" spans="1:10" s="62" customFormat="1" x14ac:dyDescent="0.25">
      <c r="A4" s="60"/>
      <c r="B4" s="61" t="s">
        <v>164</v>
      </c>
      <c r="C4" s="164" t="s">
        <v>164</v>
      </c>
      <c r="D4" s="164" t="s">
        <v>164</v>
      </c>
      <c r="J4" s="82"/>
    </row>
    <row r="5" spans="1:10" x14ac:dyDescent="0.25">
      <c r="A5" s="63" t="s">
        <v>224</v>
      </c>
      <c r="B5" s="64"/>
      <c r="C5" s="64"/>
      <c r="D5" s="64"/>
      <c r="F5" s="201" t="s">
        <v>302</v>
      </c>
      <c r="J5" s="82"/>
    </row>
    <row r="6" spans="1:10" x14ac:dyDescent="0.25">
      <c r="A6" s="66" t="s">
        <v>166</v>
      </c>
      <c r="B6" s="64"/>
      <c r="C6" s="64"/>
      <c r="D6" s="64" t="s">
        <v>59</v>
      </c>
      <c r="J6" s="82"/>
    </row>
    <row r="7" spans="1:10" x14ac:dyDescent="0.25">
      <c r="A7" s="67" t="s">
        <v>167</v>
      </c>
      <c r="B7" s="68"/>
      <c r="C7" s="167"/>
      <c r="D7" s="64">
        <f t="shared" ref="D7:D10" si="0">SUM(B7:C7)</f>
        <v>0</v>
      </c>
      <c r="J7" s="82"/>
    </row>
    <row r="8" spans="1:10" x14ac:dyDescent="0.25">
      <c r="A8" s="69" t="s">
        <v>225</v>
      </c>
      <c r="B8" s="68"/>
      <c r="C8" s="167"/>
      <c r="D8" s="64">
        <f t="shared" si="0"/>
        <v>0</v>
      </c>
      <c r="J8" s="82"/>
    </row>
    <row r="9" spans="1:10" x14ac:dyDescent="0.25">
      <c r="A9" s="425" t="s">
        <v>657</v>
      </c>
      <c r="B9" s="68"/>
      <c r="C9" s="167"/>
      <c r="D9" s="64">
        <f t="shared" si="0"/>
        <v>0</v>
      </c>
      <c r="J9" s="82"/>
    </row>
    <row r="10" spans="1:10" x14ac:dyDescent="0.25">
      <c r="A10" s="425" t="s">
        <v>749</v>
      </c>
      <c r="B10" s="68"/>
      <c r="C10" s="167"/>
      <c r="D10" s="64">
        <f t="shared" si="0"/>
        <v>0</v>
      </c>
      <c r="J10" s="82"/>
    </row>
    <row r="11" spans="1:10" x14ac:dyDescent="0.25">
      <c r="A11" s="67" t="s">
        <v>168</v>
      </c>
      <c r="B11" s="140">
        <f>SUM(B7:B10)</f>
        <v>0</v>
      </c>
      <c r="C11" s="140">
        <f>SUM(C7:C10)</f>
        <v>0</v>
      </c>
      <c r="D11" s="173">
        <f>SUM(D7:D10)</f>
        <v>0</v>
      </c>
      <c r="F11" s="174" t="s">
        <v>198</v>
      </c>
      <c r="J11" s="82"/>
    </row>
    <row r="12" spans="1:10" ht="8.1" customHeight="1" x14ac:dyDescent="0.25">
      <c r="A12" s="156"/>
      <c r="B12" s="157"/>
      <c r="C12" s="157"/>
      <c r="D12" s="157"/>
      <c r="J12" s="82"/>
    </row>
    <row r="13" spans="1:10" s="165" customFormat="1" x14ac:dyDescent="0.25">
      <c r="A13" s="193" t="s">
        <v>295</v>
      </c>
      <c r="B13" s="197"/>
      <c r="C13" s="197"/>
      <c r="D13" s="197"/>
      <c r="J13" s="82"/>
    </row>
    <row r="14" spans="1:10" s="165" customFormat="1" x14ac:dyDescent="0.25">
      <c r="A14" s="193" t="s">
        <v>289</v>
      </c>
      <c r="B14" s="430"/>
      <c r="C14" s="430"/>
      <c r="D14" s="173">
        <f>SUM(B14:C14)</f>
        <v>0</v>
      </c>
      <c r="F14" s="174" t="s">
        <v>293</v>
      </c>
      <c r="J14" s="82"/>
    </row>
    <row r="15" spans="1:10" s="165" customFormat="1" x14ac:dyDescent="0.25">
      <c r="A15" s="193" t="s">
        <v>290</v>
      </c>
      <c r="B15" s="430">
        <f t="shared" ref="B15" si="1">B11-B14</f>
        <v>0</v>
      </c>
      <c r="C15" s="430">
        <f>C11-C14</f>
        <v>0</v>
      </c>
      <c r="D15" s="173">
        <f>D11-D14</f>
        <v>0</v>
      </c>
      <c r="F15" s="174" t="s">
        <v>198</v>
      </c>
      <c r="J15" s="82"/>
    </row>
    <row r="16" spans="1:10" s="165" customFormat="1" x14ac:dyDescent="0.25">
      <c r="A16" s="198"/>
      <c r="B16" s="158"/>
      <c r="C16" s="158"/>
      <c r="D16" s="158"/>
      <c r="J16" s="82"/>
    </row>
    <row r="17" spans="1:10" x14ac:dyDescent="0.25">
      <c r="A17" s="63" t="s">
        <v>226</v>
      </c>
      <c r="B17" s="64"/>
      <c r="C17" s="64"/>
      <c r="D17" s="64"/>
      <c r="F17" s="201" t="s">
        <v>302</v>
      </c>
      <c r="J17" s="82"/>
    </row>
    <row r="18" spans="1:10" x14ac:dyDescent="0.25">
      <c r="A18" s="66" t="s">
        <v>166</v>
      </c>
      <c r="B18" s="64"/>
      <c r="C18" s="64"/>
      <c r="D18" s="64"/>
      <c r="J18" s="82"/>
    </row>
    <row r="19" spans="1:10" s="165" customFormat="1" x14ac:dyDescent="0.25">
      <c r="A19" s="166" t="s">
        <v>167</v>
      </c>
      <c r="B19" s="167"/>
      <c r="C19" s="167"/>
      <c r="D19" s="167">
        <f>SUM(B19:C19)</f>
        <v>0</v>
      </c>
      <c r="J19" s="82"/>
    </row>
    <row r="20" spans="1:10" x14ac:dyDescent="0.25">
      <c r="A20" s="69" t="s">
        <v>225</v>
      </c>
      <c r="B20" s="68"/>
      <c r="C20" s="167"/>
      <c r="D20" s="167">
        <f t="shared" ref="D20:D22" si="2">SUM(B20:C20)</f>
        <v>0</v>
      </c>
      <c r="J20" s="82"/>
    </row>
    <row r="21" spans="1:10" x14ac:dyDescent="0.25">
      <c r="A21" s="425" t="s">
        <v>657</v>
      </c>
      <c r="B21" s="68"/>
      <c r="C21" s="167"/>
      <c r="D21" s="167">
        <f t="shared" si="2"/>
        <v>0</v>
      </c>
      <c r="J21" s="82"/>
    </row>
    <row r="22" spans="1:10" x14ac:dyDescent="0.25">
      <c r="A22" s="425" t="s">
        <v>749</v>
      </c>
      <c r="B22" s="68"/>
      <c r="C22" s="167"/>
      <c r="D22" s="167">
        <f t="shared" si="2"/>
        <v>0</v>
      </c>
      <c r="J22" s="82"/>
    </row>
    <row r="23" spans="1:10" x14ac:dyDescent="0.25">
      <c r="A23" s="67" t="s">
        <v>168</v>
      </c>
      <c r="B23" s="140">
        <f>SUM(B19:B22)</f>
        <v>0</v>
      </c>
      <c r="C23" s="140">
        <f>SUM(C19:C22)</f>
        <v>0</v>
      </c>
      <c r="D23" s="173">
        <f>SUM(D19:D22)</f>
        <v>0</v>
      </c>
      <c r="J23" s="82"/>
    </row>
    <row r="24" spans="1:10" ht="8.1" customHeight="1" x14ac:dyDescent="0.25">
      <c r="J24" s="82"/>
    </row>
    <row r="25" spans="1:10" s="165" customFormat="1" x14ac:dyDescent="0.25">
      <c r="A25" s="193" t="s">
        <v>295</v>
      </c>
      <c r="B25" s="197"/>
      <c r="C25" s="197"/>
      <c r="D25" s="197"/>
      <c r="J25" s="82"/>
    </row>
    <row r="26" spans="1:10" s="165" customFormat="1" x14ac:dyDescent="0.25">
      <c r="A26" s="193" t="s">
        <v>289</v>
      </c>
      <c r="B26" s="430"/>
      <c r="C26" s="430"/>
      <c r="D26" s="173">
        <f>SUM(B26:C26)</f>
        <v>0</v>
      </c>
      <c r="F26" s="174" t="s">
        <v>293</v>
      </c>
      <c r="J26" s="82"/>
    </row>
    <row r="27" spans="1:10" s="165" customFormat="1" x14ac:dyDescent="0.25">
      <c r="A27" s="193" t="s">
        <v>290</v>
      </c>
      <c r="B27" s="430">
        <f t="shared" ref="B27:C27" si="3">B23-B26</f>
        <v>0</v>
      </c>
      <c r="C27" s="430">
        <f t="shared" si="3"/>
        <v>0</v>
      </c>
      <c r="D27" s="173">
        <f>D23-D26</f>
        <v>0</v>
      </c>
      <c r="F27" s="174" t="s">
        <v>198</v>
      </c>
      <c r="J27" s="82"/>
    </row>
    <row r="28" spans="1:10" s="165" customFormat="1" x14ac:dyDescent="0.25">
      <c r="A28" s="196"/>
      <c r="B28" s="197"/>
      <c r="C28" s="197"/>
      <c r="D28" s="197"/>
    </row>
  </sheetData>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Consolidated Segment Report</vt:lpstr>
      <vt:lpstr>AP (I&amp;E)</vt:lpstr>
      <vt:lpstr>AP (Balance Sheet)</vt:lpstr>
      <vt:lpstr>AP (Financial Assets) </vt:lpstr>
      <vt:lpstr>AP (Loans Receivable)</vt:lpstr>
      <vt:lpstr>AP (Non-Current Assets)</vt:lpstr>
      <vt:lpstr>AP (Refundable Loans)</vt:lpstr>
      <vt:lpstr>AP (Borrowings)</vt:lpstr>
      <vt:lpstr>AP (Related Party)</vt:lpstr>
      <vt:lpstr>AP (Cash Flow)</vt:lpstr>
      <vt:lpstr>AP (Note 1)</vt:lpstr>
      <vt:lpstr>Transitional Residential (I&amp;E)</vt:lpstr>
      <vt:lpstr>Residential (I&amp;E)</vt:lpstr>
      <vt:lpstr>Residential (Income)</vt:lpstr>
      <vt:lpstr>Residential (Expenses)</vt:lpstr>
      <vt:lpstr>Residential (Balance Sheet)</vt:lpstr>
      <vt:lpstr>Permitted Uses Recn</vt:lpstr>
      <vt:lpstr>Financial Support Statement</vt:lpstr>
      <vt:lpstr>STRC (I&amp;E)</vt:lpstr>
      <vt:lpstr>HCP (I&amp;E)</vt:lpstr>
      <vt:lpstr>Compliance Prudential Standards</vt:lpstr>
      <vt:lpstr>Compliance with Permitted Uses</vt:lpstr>
      <vt:lpstr>Accommodation Payment Balances</vt:lpstr>
      <vt:lpstr>SACH Accom Pymts Non Supported</vt:lpstr>
      <vt:lpstr>SACH Acc Pymt Partial Supported</vt:lpstr>
      <vt:lpstr>Residential Building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RICHARDS, Mark</cp:lastModifiedBy>
  <cp:lastPrinted>2021-08-09T22:46:58Z</cp:lastPrinted>
  <dcterms:created xsi:type="dcterms:W3CDTF">2017-05-18T05:04:21Z</dcterms:created>
  <dcterms:modified xsi:type="dcterms:W3CDTF">2021-08-10T01:41:17Z</dcterms:modified>
</cp:coreProperties>
</file>